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1595" windowHeight="7170" activeTab="0"/>
  </bookViews>
  <sheets>
    <sheet name="Liste" sheetId="1" r:id="rId1"/>
    <sheet name="GIRMP" sheetId="2" r:id="rId2"/>
    <sheet name="GIR" sheetId="3" r:id="rId3"/>
    <sheet name="algorithme" sheetId="4" r:id="rId4"/>
  </sheets>
  <definedNames>
    <definedName name="PATIENT1">'Liste'!$S$17:$S$17</definedName>
    <definedName name="_xlnm.Print_Area" localSheetId="2">'GIR'!$A$1:$I$44</definedName>
    <definedName name="_xlnm.Print_Area" localSheetId="1">'GIRMP'!$A$1:$H$31</definedName>
    <definedName name="_xlnm.Print_Area" localSheetId="0">'Liste'!$A$1:$S$101</definedName>
  </definedNames>
  <calcPr fullCalcOnLoad="1"/>
</workbook>
</file>

<file path=xl/comments3.xml><?xml version="1.0" encoding="utf-8"?>
<comments xmlns="http://schemas.openxmlformats.org/spreadsheetml/2006/main">
  <authors>
    <author>Ren? JARROUSSE</author>
  </authors>
  <commentList>
    <comment ref="H8" authorId="0">
      <text>
        <r>
          <rPr>
            <sz val="8"/>
            <rFont val="Tahoma"/>
            <family val="2"/>
          </rPr>
          <t>Choisir dans la liste déroulante</t>
        </r>
        <r>
          <rPr>
            <sz val="8"/>
            <rFont val="Tahoma"/>
            <family val="0"/>
          </rPr>
          <t xml:space="preserve">
</t>
        </r>
      </text>
    </comment>
    <comment ref="H10" authorId="0">
      <text>
        <r>
          <rPr>
            <sz val="8"/>
            <rFont val="Tahoma"/>
            <family val="2"/>
          </rPr>
          <t>Choisir dans la liste déroulante</t>
        </r>
        <r>
          <rPr>
            <b/>
            <sz val="8"/>
            <rFont val="Tahoma"/>
            <family val="0"/>
          </rPr>
          <t xml:space="preserve">
</t>
        </r>
      </text>
    </comment>
    <comment ref="G12" authorId="0">
      <text>
        <r>
          <rPr>
            <sz val="8"/>
            <rFont val="Tahoma"/>
            <family val="0"/>
          </rPr>
          <t xml:space="preserve">Choisir dans la liste déroulante
</t>
        </r>
      </text>
    </comment>
    <comment ref="G13" authorId="0">
      <text>
        <r>
          <rPr>
            <sz val="8"/>
            <rFont val="Tahoma"/>
            <family val="2"/>
          </rPr>
          <t>Choisir dans la liste déroulante</t>
        </r>
        <r>
          <rPr>
            <b/>
            <sz val="8"/>
            <rFont val="Tahoma"/>
            <family val="0"/>
          </rPr>
          <t xml:space="preserve">
</t>
        </r>
      </text>
    </comment>
    <comment ref="G14" authorId="0">
      <text>
        <r>
          <rPr>
            <sz val="8"/>
            <rFont val="Tahoma"/>
            <family val="2"/>
          </rPr>
          <t xml:space="preserve">Choisir dans la liste déroulante
</t>
        </r>
        <r>
          <rPr>
            <sz val="8"/>
            <rFont val="Tahoma"/>
            <family val="0"/>
          </rPr>
          <t xml:space="preserve">
</t>
        </r>
      </text>
    </comment>
    <comment ref="H12" authorId="0">
      <text>
        <r>
          <rPr>
            <sz val="8"/>
            <rFont val="Tahoma"/>
            <family val="2"/>
          </rPr>
          <t>Remplissage automatique</t>
        </r>
        <r>
          <rPr>
            <sz val="8"/>
            <rFont val="Tahoma"/>
            <family val="0"/>
          </rPr>
          <t xml:space="preserve">
</t>
        </r>
      </text>
    </comment>
    <comment ref="H14" authorId="0">
      <text>
        <r>
          <rPr>
            <sz val="8"/>
            <rFont val="Tahoma"/>
            <family val="2"/>
          </rPr>
          <t>Remplissage automatique</t>
        </r>
        <r>
          <rPr>
            <b/>
            <sz val="8"/>
            <rFont val="Tahoma"/>
            <family val="0"/>
          </rPr>
          <t xml:space="preserve">
</t>
        </r>
        <r>
          <rPr>
            <sz val="8"/>
            <rFont val="Tahoma"/>
            <family val="0"/>
          </rPr>
          <t xml:space="preserve">
</t>
        </r>
      </text>
    </comment>
    <comment ref="H17" authorId="0">
      <text>
        <r>
          <rPr>
            <sz val="8"/>
            <rFont val="Tahoma"/>
            <family val="0"/>
          </rPr>
          <t xml:space="preserve">Remplissage automatique
</t>
        </r>
      </text>
    </comment>
    <comment ref="H19" authorId="0">
      <text>
        <r>
          <rPr>
            <sz val="8"/>
            <rFont val="Tahoma"/>
            <family val="0"/>
          </rPr>
          <t xml:space="preserve">Remplissage automatique
</t>
        </r>
      </text>
    </comment>
    <comment ref="G15" authorId="0">
      <text>
        <r>
          <rPr>
            <sz val="8"/>
            <rFont val="Tahoma"/>
            <family val="2"/>
          </rPr>
          <t>Choisir dans la liste déroulante</t>
        </r>
        <r>
          <rPr>
            <b/>
            <sz val="8"/>
            <rFont val="Tahoma"/>
            <family val="0"/>
          </rPr>
          <t xml:space="preserve">
</t>
        </r>
        <r>
          <rPr>
            <sz val="8"/>
            <rFont val="Tahoma"/>
            <family val="0"/>
          </rPr>
          <t xml:space="preserve">
</t>
        </r>
      </text>
    </comment>
    <comment ref="G16" authorId="0">
      <text>
        <r>
          <rPr>
            <sz val="8"/>
            <rFont val="Tahoma"/>
            <family val="2"/>
          </rPr>
          <t xml:space="preserve">Choisir dans la liste déroulante
</t>
        </r>
        <r>
          <rPr>
            <sz val="8"/>
            <rFont val="Tahoma"/>
            <family val="0"/>
          </rPr>
          <t xml:space="preserve">
</t>
        </r>
      </text>
    </comment>
    <comment ref="G17" authorId="0">
      <text>
        <r>
          <rPr>
            <sz val="8"/>
            <rFont val="Tahoma"/>
            <family val="2"/>
          </rPr>
          <t>Choisir dans la liste déroulante</t>
        </r>
        <r>
          <rPr>
            <b/>
            <sz val="8"/>
            <rFont val="Tahoma"/>
            <family val="0"/>
          </rPr>
          <t xml:space="preserve">
</t>
        </r>
        <r>
          <rPr>
            <sz val="8"/>
            <rFont val="Tahoma"/>
            <family val="0"/>
          </rPr>
          <t xml:space="preserve">
</t>
        </r>
      </text>
    </comment>
    <comment ref="G18" authorId="0">
      <text>
        <r>
          <rPr>
            <sz val="8"/>
            <rFont val="Tahoma"/>
            <family val="2"/>
          </rPr>
          <t xml:space="preserve">Choisir dans la liste déroulante
</t>
        </r>
        <r>
          <rPr>
            <sz val="8"/>
            <rFont val="Tahoma"/>
            <family val="0"/>
          </rPr>
          <t xml:space="preserve">
</t>
        </r>
      </text>
    </comment>
    <comment ref="G19" authorId="0">
      <text>
        <r>
          <rPr>
            <sz val="8"/>
            <rFont val="Tahoma"/>
            <family val="2"/>
          </rPr>
          <t xml:space="preserve">Choisir dans la liste déroulante
</t>
        </r>
      </text>
    </comment>
    <comment ref="G20" authorId="0">
      <text>
        <r>
          <rPr>
            <sz val="8"/>
            <rFont val="Tahoma"/>
            <family val="2"/>
          </rPr>
          <t xml:space="preserve">Choisir dans la liste déroulante
</t>
        </r>
      </text>
    </comment>
    <comment ref="H21" authorId="0">
      <text>
        <r>
          <rPr>
            <sz val="8"/>
            <rFont val="Tahoma"/>
            <family val="2"/>
          </rPr>
          <t xml:space="preserve">Choisir dans la liste déroulante
</t>
        </r>
      </text>
    </comment>
    <comment ref="H23" authorId="0">
      <text>
        <r>
          <rPr>
            <sz val="8"/>
            <rFont val="Tahoma"/>
            <family val="2"/>
          </rPr>
          <t xml:space="preserve">Choisir dans la liste déroulante
</t>
        </r>
        <r>
          <rPr>
            <sz val="8"/>
            <rFont val="Tahoma"/>
            <family val="0"/>
          </rPr>
          <t xml:space="preserve">
</t>
        </r>
      </text>
    </comment>
    <comment ref="H25" authorId="0">
      <text>
        <r>
          <rPr>
            <sz val="8"/>
            <rFont val="Tahoma"/>
            <family val="2"/>
          </rPr>
          <t xml:space="preserve">Choisir dans la liste déroulante
</t>
        </r>
      </text>
    </comment>
    <comment ref="H27" authorId="0">
      <text>
        <r>
          <rPr>
            <sz val="8"/>
            <rFont val="Tahoma"/>
            <family val="2"/>
          </rPr>
          <t xml:space="preserve">Choisir dans la liste déroulante
</t>
        </r>
      </text>
    </comment>
    <comment ref="E1" authorId="0">
      <text>
        <r>
          <rPr>
            <sz val="8"/>
            <rFont val="Tahoma"/>
            <family val="2"/>
          </rPr>
          <t xml:space="preserve">Cette feuille de calcul des Groupes GIR est protégée, sauf les cases nécessaires à la saisie, de façon à éviter de détériorer les nombreuses formules de calcul qui y figurent. Si des utilisateurs avancés qui voudraient apporter leur propres améliorations veulent ôter la protection, il sont parfaitement libre de le faire à leurs risques et périls. Le code est "AGGIR".
</t>
        </r>
      </text>
    </comment>
    <comment ref="C8" authorId="0">
      <text>
        <r>
          <rPr>
            <sz val="8"/>
            <rFont val="Tahoma"/>
            <family val="2"/>
          </rPr>
          <t>Ce sont les écarts par rapport à ce qui est considéré comme logique et correct par la société.
B : Troubles occasionnels, ou peu gênant pour la société ou l'entourage.
C : se promener nu hors de chez elle, prend sa fille pour sa mère, fait ses besoins n'importe où.</t>
        </r>
      </text>
    </comment>
    <comment ref="C10" authorId="0">
      <text>
        <r>
          <rPr>
            <sz val="8"/>
            <rFont val="Tahoma"/>
            <family val="2"/>
          </rPr>
          <t>Se situer par rapport aux saisons, moments de la journée (ne pas demander la date du jour), lieux habituels de vie.
B : Désorientation passagère
C : désorientation fréquente</t>
        </r>
      </text>
    </comment>
    <comment ref="D12" authorId="0">
      <text>
        <r>
          <rPr>
            <sz val="8"/>
            <rFont val="Tahoma"/>
            <family val="2"/>
          </rPr>
          <t xml:space="preserve">A : toilette habituellement effectuée seule spontanément sans incitation.
B : Toilette habituellement effectuée seule après incitation ou préparation des objets de toilette par une autre personne.
C : Toilette jamais effectuée seule
Haut : Visage, tronc, membres supérieurs, rasage, se coiffer. (le dos et le brossage des dents sont exclus)
Bas : régions intimes, membres inférieurs, pieds. (les ongles ne sont pas pris en compte)
</t>
        </r>
      </text>
    </comment>
    <comment ref="D14" authorId="0">
      <text>
        <r>
          <rPr>
            <sz val="8"/>
            <rFont val="Tahoma"/>
            <family val="2"/>
          </rPr>
          <t>Haut : Fait de passer des vêtements par la tête et/ou les bras.(le chapeau est exclus)
Moyen : Boutonner des vêtements, mettre une fermeture éclair ou des pressions, une ceinture, des bretelles.
Bas : Passer des vêtements par le bas du corps, y compris chaussettes, bas et chaussures.
B : Remet des vêtements sales ou doit être sollicité, ou les vêtements doivent être préparés. 
C : Ne s'habille pas seule ou habillage totalement incorrect ou incompatible avec la météo</t>
        </r>
      </text>
    </comment>
    <comment ref="D17" authorId="0">
      <text>
        <r>
          <rPr>
            <sz val="8"/>
            <rFont val="Tahoma"/>
            <family val="2"/>
          </rPr>
          <t>Se servir : couper la viande, ouvrir un pot de yaourt, peler un fruit, remplir son verre…
Manger : porter les aliments à sa bouche et les avaler.</t>
        </r>
      </text>
    </comment>
    <comment ref="D19" authorId="0">
      <text>
        <r>
          <rPr>
            <sz val="8"/>
            <rFont val="Tahoma"/>
            <family val="2"/>
          </rPr>
          <t xml:space="preserve">Il s'agit d'évaluer l'hygiène des éliminations et non une incontinence.
Une personne incontinente qui gère seule ses fuites urinaires sera cotée A
Une personne qui doit être sollicitée de façon intermittente pour aller aux toilettes sera cotée B même sans incontinence.
Une personne qui renverse régulièrement son urinal ou qui doit être sollicité pour éviter qu'elle n'urine pas n'importe où sera cotée C
</t>
        </r>
      </text>
    </comment>
    <comment ref="D21" authorId="0">
      <text>
        <r>
          <rPr>
            <sz val="8"/>
            <rFont val="Tahoma"/>
            <family val="2"/>
          </rPr>
          <t>Assurer ses transferts : se lever, se coucher et s'asseoir, passer d'une des 3 positions à une autre, dans les 2 sens.
B : possible que dans un sens
C : impossible dans les 2 sens</t>
        </r>
      </text>
    </comment>
    <comment ref="D23" authorId="0">
      <text>
        <r>
          <rPr>
            <sz val="8"/>
            <rFont val="Tahoma"/>
            <family val="2"/>
          </rPr>
          <t>Passer d'une pièce dans l'autre
B : que dans certaines pièces
C : n'effectue pas seule ses déplacements</t>
        </r>
      </text>
    </comment>
    <comment ref="D25" authorId="0">
      <text>
        <r>
          <rPr>
            <sz val="8"/>
            <rFont val="Tahoma"/>
            <family val="2"/>
          </rPr>
          <t>Cet item n'est pas pris en compte pour déterminer le groupe GIR ! 
Il n'a d'intérêt que pour les personnes vivant à leur domicile</t>
        </r>
      </text>
    </comment>
    <comment ref="D27" authorId="0">
      <text>
        <r>
          <rPr>
            <sz val="8"/>
            <rFont val="Tahoma"/>
            <family val="2"/>
          </rPr>
          <t>Cet item n'est pas pris en compte pour déterminer le groupe GIR. 
Il n'a d'intérêt que pour les personnes vivant à leur domicile</t>
        </r>
      </text>
    </comment>
  </commentList>
</comments>
</file>

<file path=xl/comments4.xml><?xml version="1.0" encoding="utf-8"?>
<comments xmlns="http://schemas.openxmlformats.org/spreadsheetml/2006/main">
  <authors>
    <author>Ren? JARROUSSE</author>
  </authors>
  <commentList>
    <comment ref="A1" authorId="0">
      <text>
        <r>
          <rPr>
            <sz val="8"/>
            <rFont val="Tahoma"/>
            <family val="2"/>
          </rPr>
          <t>Cette feuille de calcul "algorithme" est entièrement automatique, les saisies se font par la feuille "GIR". Il est recommandé de ne supprimer la protection que pour les utilisateurs avancés dans le but de l'améliorer. Ne la modifier qu'après avoir fait une copie de sauvegarde.
Le code de déblocage est "AGGIR".</t>
        </r>
      </text>
    </comment>
  </commentList>
</comments>
</file>

<file path=xl/sharedStrings.xml><?xml version="1.0" encoding="utf-8"?>
<sst xmlns="http://schemas.openxmlformats.org/spreadsheetml/2006/main" count="181" uniqueCount="106">
  <si>
    <t>AGGIR</t>
  </si>
  <si>
    <t>Rubriques</t>
  </si>
  <si>
    <t>Groupe A</t>
  </si>
  <si>
    <t>valeur</t>
  </si>
  <si>
    <t>patient</t>
  </si>
  <si>
    <t>Groupe B</t>
  </si>
  <si>
    <t>Groupe C</t>
  </si>
  <si>
    <t>Groupe D</t>
  </si>
  <si>
    <t>Groupe E</t>
  </si>
  <si>
    <t>Groupe F</t>
  </si>
  <si>
    <t>Groupe G</t>
  </si>
  <si>
    <t>Groupe H</t>
  </si>
  <si>
    <t>Cohérence</t>
  </si>
  <si>
    <t>C</t>
  </si>
  <si>
    <t>B</t>
  </si>
  <si>
    <t>Orientation</t>
  </si>
  <si>
    <t>Toilette</t>
  </si>
  <si>
    <t>Habillement</t>
  </si>
  <si>
    <t>Alimentation</t>
  </si>
  <si>
    <t>Elimination</t>
  </si>
  <si>
    <t>Transfert</t>
  </si>
  <si>
    <t>Communication</t>
  </si>
  <si>
    <t>Autonomie Gérontologie - Groupes Iso-ressources</t>
  </si>
  <si>
    <t>A= Fait seul(e) habituellement</t>
  </si>
  <si>
    <t>B=Fait partiellement</t>
  </si>
  <si>
    <t>C=Ne fait pas</t>
  </si>
  <si>
    <t>VARIABLES DISCRIMINANTES</t>
  </si>
  <si>
    <t>Codage</t>
  </si>
  <si>
    <t>Converser et/ou se comporter de façon logique et sensée</t>
  </si>
  <si>
    <t>Se repérer dans le temps, les moments de la journée et dans les lieux.</t>
  </si>
  <si>
    <t>Toilette du haut et du bas du corps</t>
  </si>
  <si>
    <t>assurer son hygiène corporelle</t>
  </si>
  <si>
    <t>Bas</t>
  </si>
  <si>
    <t>Haut</t>
  </si>
  <si>
    <t>Habillage haut, moyen, bas</t>
  </si>
  <si>
    <t>s'habiller, se déshabiller, se présenter</t>
  </si>
  <si>
    <t>Moyen</t>
  </si>
  <si>
    <t>Alimentation : se servir, manger</t>
  </si>
  <si>
    <t>se servir et manger les aliments préparés</t>
  </si>
  <si>
    <t>Se servir</t>
  </si>
  <si>
    <t>Manger</t>
  </si>
  <si>
    <t>Elimination urinaire, fécale</t>
  </si>
  <si>
    <t>assurer l'hygiène de l'élimination urinaire et fécale</t>
  </si>
  <si>
    <t>Fécale</t>
  </si>
  <si>
    <t>Urinaire</t>
  </si>
  <si>
    <t>Transferts</t>
  </si>
  <si>
    <t>Se lever, se coucher, s'asseoir</t>
  </si>
  <si>
    <t>Déplacements à l'intérieur</t>
  </si>
  <si>
    <t>avec ou sans canne, déambulateur, fauteuil roulant</t>
  </si>
  <si>
    <t>Déplacement à l'extérieur</t>
  </si>
  <si>
    <t>à partir de la porte d'entrée sans moyen de transport</t>
  </si>
  <si>
    <t>Communication à distance</t>
  </si>
  <si>
    <t>utiliser les moyens de communications : téléphone, alarme, sonnette</t>
  </si>
  <si>
    <t>A</t>
  </si>
  <si>
    <t>Sommes</t>
  </si>
  <si>
    <t>Ventilation des rangs</t>
  </si>
  <si>
    <t>Rangs =&gt; GIR</t>
  </si>
  <si>
    <t>Déplacement</t>
  </si>
  <si>
    <t>interne</t>
  </si>
  <si>
    <t>externe</t>
  </si>
  <si>
    <t>Critères de codage :</t>
  </si>
  <si>
    <t>Nom :</t>
  </si>
  <si>
    <t>Prénom :</t>
  </si>
  <si>
    <t>Age :</t>
  </si>
  <si>
    <t>Groupe GIR :</t>
  </si>
  <si>
    <t>Date :</t>
  </si>
  <si>
    <t>Signature :</t>
  </si>
  <si>
    <t>Cachet :</t>
  </si>
  <si>
    <t xml:space="preserve"> Grille AGGIR</t>
  </si>
  <si>
    <t>R.J. juin 2004</t>
  </si>
  <si>
    <t>Rang</t>
  </si>
  <si>
    <t>sexe</t>
  </si>
  <si>
    <t>né(e) le</t>
  </si>
  <si>
    <t>coherence</t>
  </si>
  <si>
    <t xml:space="preserve">orientation </t>
  </si>
  <si>
    <t>toilette</t>
  </si>
  <si>
    <t>habillage</t>
  </si>
  <si>
    <t>alimentation</t>
  </si>
  <si>
    <t>transfert</t>
  </si>
  <si>
    <t>dpct inter</t>
  </si>
  <si>
    <t>GIR</t>
  </si>
  <si>
    <t>haut</t>
  </si>
  <si>
    <t>bas</t>
  </si>
  <si>
    <t>moyen</t>
  </si>
  <si>
    <t>se servir</t>
  </si>
  <si>
    <t>manger</t>
  </si>
  <si>
    <t>urinaire</t>
  </si>
  <si>
    <t>fécale</t>
  </si>
  <si>
    <t>M</t>
  </si>
  <si>
    <t>F</t>
  </si>
  <si>
    <t>Nom</t>
  </si>
  <si>
    <t>Prénom</t>
  </si>
  <si>
    <t>EHPAD :</t>
  </si>
  <si>
    <t>EHPAD de :</t>
  </si>
  <si>
    <t>GIR moyen pondéré :</t>
  </si>
  <si>
    <t>GIR 1 :</t>
  </si>
  <si>
    <t>GIR 2 :</t>
  </si>
  <si>
    <t>GIR 3 :</t>
  </si>
  <si>
    <t>GIR 4 :</t>
  </si>
  <si>
    <t>GIR 5 :</t>
  </si>
  <si>
    <t>GIR 6 :</t>
  </si>
  <si>
    <t>Calcul du GIR moyen pondéré</t>
  </si>
  <si>
    <t>Année :</t>
  </si>
  <si>
    <t>aaaa</t>
  </si>
  <si>
    <t>bb</t>
  </si>
  <si>
    <t xml:space="preserve">Nombre de patients :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</si>
</sst>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s>
  <fonts count="23">
    <font>
      <sz val="10"/>
      <name val="Arial"/>
      <family val="0"/>
    </font>
    <font>
      <b/>
      <i/>
      <sz val="14"/>
      <color indexed="57"/>
      <name val="Arial"/>
      <family val="2"/>
    </font>
    <font>
      <sz val="10"/>
      <color indexed="57"/>
      <name val="Arial"/>
      <family val="2"/>
    </font>
    <font>
      <b/>
      <i/>
      <sz val="12"/>
      <color indexed="10"/>
      <name val="Arial"/>
      <family val="2"/>
    </font>
    <font>
      <b/>
      <i/>
      <sz val="14"/>
      <color indexed="48"/>
      <name val="Arial"/>
      <family val="2"/>
    </font>
    <font>
      <i/>
      <sz val="8"/>
      <name val="Arial"/>
      <family val="2"/>
    </font>
    <font>
      <i/>
      <sz val="10"/>
      <name val="Arial"/>
      <family val="2"/>
    </font>
    <font>
      <b/>
      <i/>
      <sz val="11"/>
      <color indexed="57"/>
      <name val="Arial"/>
      <family val="2"/>
    </font>
    <font>
      <b/>
      <i/>
      <sz val="12"/>
      <name val="Arial"/>
      <family val="2"/>
    </font>
    <font>
      <b/>
      <i/>
      <sz val="10"/>
      <name val="Arial"/>
      <family val="2"/>
    </font>
    <font>
      <b/>
      <i/>
      <sz val="14"/>
      <name val="Arial"/>
      <family val="2"/>
    </font>
    <font>
      <b/>
      <i/>
      <sz val="18"/>
      <name val="Arial"/>
      <family val="2"/>
    </font>
    <font>
      <b/>
      <sz val="12"/>
      <name val="Arial"/>
      <family val="2"/>
    </font>
    <font>
      <b/>
      <i/>
      <sz val="11"/>
      <color indexed="22"/>
      <name val="Arial"/>
      <family val="2"/>
    </font>
    <font>
      <sz val="8"/>
      <name val="Tahoma"/>
      <family val="0"/>
    </font>
    <font>
      <b/>
      <sz val="8"/>
      <name val="Tahoma"/>
      <family val="0"/>
    </font>
    <font>
      <sz val="8"/>
      <name val="Arial"/>
      <family val="0"/>
    </font>
    <font>
      <sz val="14"/>
      <name val="Arial"/>
      <family val="0"/>
    </font>
    <font>
      <b/>
      <sz val="14"/>
      <name val="Arial"/>
      <family val="2"/>
    </font>
    <font>
      <sz val="10"/>
      <color indexed="22"/>
      <name val="Arial"/>
      <family val="0"/>
    </font>
    <font>
      <sz val="12"/>
      <name val="Arial"/>
      <family val="0"/>
    </font>
    <font>
      <i/>
      <sz val="12"/>
      <name val="Arial"/>
      <family val="2"/>
    </font>
    <font>
      <b/>
      <sz val="8"/>
      <name val="Arial"/>
      <family val="2"/>
    </font>
  </fonts>
  <fills count="5">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2"/>
        <bgColor indexed="64"/>
      </patternFill>
    </fill>
  </fills>
  <borders count="36">
    <border>
      <left/>
      <right/>
      <top/>
      <bottom/>
      <diagonal/>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style="thick"/>
      <right style="thick"/>
      <top style="thick"/>
      <bottom style="thick"/>
    </border>
    <border>
      <left>
        <color indexed="63"/>
      </left>
      <right>
        <color indexed="63"/>
      </right>
      <top>
        <color indexed="63"/>
      </top>
      <bottom style="medium"/>
    </border>
    <border>
      <left>
        <color indexed="63"/>
      </left>
      <right style="medium"/>
      <top>
        <color indexed="63"/>
      </top>
      <bottom>
        <color indexed="63"/>
      </bottom>
    </border>
    <border>
      <left style="double"/>
      <right style="double"/>
      <top style="double"/>
      <bottom style="double"/>
    </border>
    <border>
      <left style="medium"/>
      <right>
        <color indexed="63"/>
      </right>
      <top>
        <color indexed="63"/>
      </top>
      <bottom>
        <color indexed="63"/>
      </bottom>
    </border>
    <border>
      <left style="double"/>
      <right>
        <color indexed="63"/>
      </right>
      <top style="double"/>
      <bottom style="double"/>
    </border>
    <border>
      <left>
        <color indexed="63"/>
      </left>
      <right style="double"/>
      <top style="double"/>
      <bottom style="double"/>
    </border>
    <border>
      <left>
        <color indexed="63"/>
      </left>
      <right style="double"/>
      <top style="medium"/>
      <bottom>
        <color indexed="63"/>
      </bottom>
    </border>
    <border>
      <left>
        <color indexed="63"/>
      </left>
      <right style="double"/>
      <top>
        <color indexed="63"/>
      </top>
      <bottom style="medium"/>
    </border>
    <border>
      <left>
        <color indexed="63"/>
      </left>
      <right style="double"/>
      <top>
        <color indexed="63"/>
      </top>
      <bottom>
        <color indexed="63"/>
      </bottom>
    </border>
    <border>
      <left style="thin"/>
      <right style="thin"/>
      <top style="thin"/>
      <bottom style="thin"/>
    </border>
    <border>
      <left style="thin"/>
      <right style="thin"/>
      <top style="thick"/>
      <bottom style="thin"/>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1" fillId="2" borderId="1" xfId="0" applyFont="1" applyFill="1" applyBorder="1" applyAlignment="1">
      <alignment/>
    </xf>
    <xf numFmtId="0" fontId="0" fillId="2" borderId="0" xfId="0" applyFill="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0" xfId="0" applyFont="1" applyFill="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xf>
    <xf numFmtId="0" fontId="2" fillId="2" borderId="6" xfId="0" applyFont="1" applyFill="1" applyBorder="1" applyAlignment="1">
      <alignment/>
    </xf>
    <xf numFmtId="0" fontId="2" fillId="2" borderId="7" xfId="0" applyFont="1" applyFill="1" applyBorder="1" applyAlignment="1">
      <alignment/>
    </xf>
    <xf numFmtId="0" fontId="2" fillId="2" borderId="8" xfId="0" applyFont="1" applyFill="1" applyBorder="1" applyAlignment="1">
      <alignment/>
    </xf>
    <xf numFmtId="0" fontId="2" fillId="2" borderId="9" xfId="0" applyFont="1" applyFill="1" applyBorder="1" applyAlignment="1">
      <alignment/>
    </xf>
    <xf numFmtId="0" fontId="2" fillId="2" borderId="10" xfId="0" applyFont="1" applyFill="1" applyBorder="1" applyAlignment="1">
      <alignment/>
    </xf>
    <xf numFmtId="0" fontId="2" fillId="2" borderId="11" xfId="0" applyFont="1" applyFill="1" applyBorder="1" applyAlignment="1">
      <alignment/>
    </xf>
    <xf numFmtId="0" fontId="2" fillId="2" borderId="12" xfId="0" applyFont="1" applyFill="1" applyBorder="1" applyAlignment="1">
      <alignment/>
    </xf>
    <xf numFmtId="0" fontId="2" fillId="2" borderId="13" xfId="0" applyFont="1" applyFill="1" applyBorder="1" applyAlignment="1">
      <alignment/>
    </xf>
    <xf numFmtId="0" fontId="3" fillId="2" borderId="13" xfId="0" applyFont="1" applyFill="1" applyBorder="1" applyAlignment="1">
      <alignment/>
    </xf>
    <xf numFmtId="0" fontId="0" fillId="3" borderId="0" xfId="0" applyFill="1" applyAlignment="1">
      <alignment/>
    </xf>
    <xf numFmtId="0" fontId="0" fillId="3" borderId="1" xfId="0" applyFill="1" applyBorder="1" applyAlignment="1">
      <alignment/>
    </xf>
    <xf numFmtId="0" fontId="0" fillId="3" borderId="11" xfId="0" applyFill="1" applyBorder="1" applyAlignment="1">
      <alignment/>
    </xf>
    <xf numFmtId="0" fontId="0" fillId="3" borderId="2" xfId="0" applyFill="1" applyBorder="1" applyAlignment="1">
      <alignment/>
    </xf>
    <xf numFmtId="0" fontId="0" fillId="3" borderId="8" xfId="0" applyFill="1" applyBorder="1" applyAlignment="1">
      <alignment/>
    </xf>
    <xf numFmtId="0" fontId="0" fillId="3" borderId="12" xfId="0" applyFill="1" applyBorder="1" applyAlignment="1">
      <alignment/>
    </xf>
    <xf numFmtId="0" fontId="0" fillId="3" borderId="4" xfId="0" applyFill="1" applyBorder="1" applyAlignment="1">
      <alignment/>
    </xf>
    <xf numFmtId="0" fontId="0" fillId="3" borderId="14" xfId="0" applyFill="1" applyBorder="1" applyAlignment="1">
      <alignment/>
    </xf>
    <xf numFmtId="0" fontId="0" fillId="3" borderId="0" xfId="0" applyFill="1" applyBorder="1" applyAlignment="1">
      <alignment/>
    </xf>
    <xf numFmtId="0" fontId="0" fillId="3" borderId="15" xfId="0" applyFill="1" applyBorder="1" applyAlignment="1">
      <alignment/>
    </xf>
    <xf numFmtId="0" fontId="0" fillId="3" borderId="6" xfId="0" applyFill="1" applyBorder="1" applyAlignment="1">
      <alignment/>
    </xf>
    <xf numFmtId="0" fontId="4" fillId="3" borderId="0" xfId="0" applyFont="1" applyFill="1" applyAlignment="1">
      <alignment/>
    </xf>
    <xf numFmtId="0" fontId="5" fillId="3" borderId="0" xfId="0" applyFont="1" applyFill="1" applyAlignment="1">
      <alignment/>
    </xf>
    <xf numFmtId="0" fontId="6" fillId="3" borderId="0" xfId="0" applyFont="1" applyFill="1" applyAlignment="1">
      <alignment/>
    </xf>
    <xf numFmtId="0" fontId="4" fillId="2" borderId="0" xfId="0" applyFont="1" applyFill="1" applyAlignment="1">
      <alignment/>
    </xf>
    <xf numFmtId="0" fontId="0" fillId="3" borderId="16" xfId="0" applyFill="1" applyBorder="1" applyAlignment="1" applyProtection="1">
      <alignment/>
      <protection locked="0"/>
    </xf>
    <xf numFmtId="0" fontId="0" fillId="3" borderId="0" xfId="0" applyFill="1" applyAlignment="1" applyProtection="1">
      <alignment/>
      <protection locked="0"/>
    </xf>
    <xf numFmtId="0" fontId="8" fillId="3" borderId="11" xfId="0" applyFont="1" applyFill="1" applyBorder="1" applyAlignment="1">
      <alignment/>
    </xf>
    <xf numFmtId="0" fontId="9" fillId="3" borderId="12" xfId="0" applyFont="1" applyFill="1" applyBorder="1" applyAlignment="1">
      <alignment/>
    </xf>
    <xf numFmtId="14" fontId="0" fillId="3" borderId="0" xfId="0" applyNumberFormat="1" applyFill="1" applyAlignment="1">
      <alignment/>
    </xf>
    <xf numFmtId="0" fontId="0" fillId="3" borderId="3" xfId="0" applyFill="1" applyBorder="1" applyAlignment="1">
      <alignment/>
    </xf>
    <xf numFmtId="0" fontId="0" fillId="3" borderId="17" xfId="0" applyFill="1" applyBorder="1" applyAlignment="1">
      <alignment/>
    </xf>
    <xf numFmtId="0" fontId="0" fillId="3" borderId="5" xfId="0" applyFill="1" applyBorder="1" applyAlignment="1">
      <alignment/>
    </xf>
    <xf numFmtId="0" fontId="11" fillId="4" borderId="18" xfId="0" applyFont="1" applyFill="1" applyBorder="1" applyAlignment="1">
      <alignment/>
    </xf>
    <xf numFmtId="0" fontId="11" fillId="4" borderId="19" xfId="0" applyFont="1" applyFill="1" applyBorder="1" applyAlignment="1">
      <alignment/>
    </xf>
    <xf numFmtId="0" fontId="12" fillId="3" borderId="16" xfId="0" applyFont="1" applyFill="1" applyBorder="1" applyAlignment="1" applyProtection="1">
      <alignment/>
      <protection locked="0"/>
    </xf>
    <xf numFmtId="0" fontId="12" fillId="3" borderId="15" xfId="0" applyFont="1" applyFill="1" applyBorder="1" applyAlignment="1">
      <alignment/>
    </xf>
    <xf numFmtId="0" fontId="12" fillId="3" borderId="6" xfId="0" applyFont="1" applyFill="1" applyBorder="1" applyAlignment="1">
      <alignment/>
    </xf>
    <xf numFmtId="0" fontId="12" fillId="3" borderId="4" xfId="0" applyFont="1" applyFill="1" applyBorder="1" applyAlignment="1">
      <alignment/>
    </xf>
    <xf numFmtId="0" fontId="0" fillId="3" borderId="20" xfId="0" applyFill="1" applyBorder="1" applyAlignment="1">
      <alignment/>
    </xf>
    <xf numFmtId="0" fontId="0" fillId="3" borderId="21" xfId="0" applyFill="1" applyBorder="1" applyAlignment="1">
      <alignment/>
    </xf>
    <xf numFmtId="0" fontId="0" fillId="3" borderId="22" xfId="0" applyFill="1" applyBorder="1" applyAlignment="1">
      <alignment/>
    </xf>
    <xf numFmtId="0" fontId="10" fillId="4" borderId="18" xfId="0" applyFont="1" applyFill="1" applyBorder="1" applyAlignment="1">
      <alignment/>
    </xf>
    <xf numFmtId="0" fontId="13" fillId="3" borderId="3" xfId="0" applyFont="1" applyFill="1" applyBorder="1" applyAlignment="1">
      <alignment/>
    </xf>
    <xf numFmtId="0" fontId="13" fillId="3" borderId="5" xfId="0" applyFont="1" applyFill="1" applyBorder="1" applyAlignment="1">
      <alignment/>
    </xf>
    <xf numFmtId="0" fontId="13" fillId="3" borderId="17" xfId="0" applyFont="1" applyFill="1" applyBorder="1" applyAlignment="1">
      <alignment/>
    </xf>
    <xf numFmtId="0" fontId="7" fillId="3" borderId="5" xfId="0" applyFont="1" applyFill="1" applyBorder="1" applyAlignment="1">
      <alignment/>
    </xf>
    <xf numFmtId="0" fontId="0" fillId="3" borderId="0" xfId="0" applyFill="1" applyAlignment="1" applyProtection="1">
      <alignment/>
      <protection/>
    </xf>
    <xf numFmtId="0" fontId="5" fillId="2" borderId="0" xfId="0" applyFont="1" applyFill="1" applyAlignment="1">
      <alignment/>
    </xf>
    <xf numFmtId="0" fontId="0" fillId="0" borderId="0" xfId="0" applyAlignment="1">
      <alignment horizontal="center"/>
    </xf>
    <xf numFmtId="0" fontId="0" fillId="0" borderId="0" xfId="0" applyAlignment="1" applyProtection="1">
      <alignment horizontal="center"/>
      <protection locked="0"/>
    </xf>
    <xf numFmtId="0" fontId="4" fillId="2" borderId="0" xfId="0" applyFont="1" applyFill="1" applyAlignment="1" applyProtection="1">
      <alignment/>
      <protection locked="0"/>
    </xf>
    <xf numFmtId="0" fontId="0" fillId="2" borderId="0" xfId="0" applyFill="1" applyAlignment="1" applyProtection="1">
      <alignment/>
      <protection locked="0"/>
    </xf>
    <xf numFmtId="1" fontId="0" fillId="3" borderId="0" xfId="0" applyNumberFormat="1" applyFill="1" applyAlignment="1" applyProtection="1">
      <alignment horizontal="left"/>
      <protection locked="0"/>
    </xf>
    <xf numFmtId="0" fontId="10" fillId="4" borderId="19" xfId="0" applyFont="1" applyFill="1" applyBorder="1" applyAlignment="1" applyProtection="1">
      <alignment/>
      <protection/>
    </xf>
    <xf numFmtId="0" fontId="0" fillId="0" borderId="23" xfId="0" applyBorder="1" applyAlignment="1" applyProtection="1">
      <alignment horizontal="left"/>
      <protection locked="0"/>
    </xf>
    <xf numFmtId="0" fontId="0" fillId="0" borderId="23" xfId="0" applyBorder="1" applyAlignment="1" applyProtection="1">
      <alignment horizontal="center"/>
      <protection locked="0"/>
    </xf>
    <xf numFmtId="14" fontId="0" fillId="0" borderId="23" xfId="0" applyNumberFormat="1" applyBorder="1" applyAlignment="1" applyProtection="1">
      <alignment horizontal="center"/>
      <protection locked="0"/>
    </xf>
    <xf numFmtId="0" fontId="10" fillId="0" borderId="23" xfId="0" applyFont="1" applyBorder="1" applyAlignment="1" applyProtection="1">
      <alignment horizontal="center"/>
      <protection locked="0"/>
    </xf>
    <xf numFmtId="11" fontId="0" fillId="0" borderId="23" xfId="0" applyNumberFormat="1" applyBorder="1" applyAlignment="1" applyProtection="1">
      <alignment horizontal="center"/>
      <protection locked="0"/>
    </xf>
    <xf numFmtId="0" fontId="0" fillId="0" borderId="24" xfId="0" applyBorder="1" applyAlignment="1" applyProtection="1">
      <alignment horizontal="left"/>
      <protection locked="0"/>
    </xf>
    <xf numFmtId="0" fontId="0" fillId="0" borderId="24" xfId="0" applyBorder="1" applyAlignment="1" applyProtection="1">
      <alignment horizontal="center"/>
      <protection locked="0"/>
    </xf>
    <xf numFmtId="14" fontId="0" fillId="0" borderId="24" xfId="0" applyNumberFormat="1" applyBorder="1" applyAlignment="1" applyProtection="1">
      <alignment horizontal="center"/>
      <protection locked="0"/>
    </xf>
    <xf numFmtId="0" fontId="0" fillId="0" borderId="8" xfId="0" applyBorder="1" applyAlignment="1" applyProtection="1">
      <alignment vertical="center" textRotation="180"/>
      <protection/>
    </xf>
    <xf numFmtId="0" fontId="0" fillId="0" borderId="8" xfId="0" applyBorder="1" applyAlignment="1" applyProtection="1">
      <alignment horizontal="center" vertical="center"/>
      <protection/>
    </xf>
    <xf numFmtId="0" fontId="0" fillId="0" borderId="8" xfId="0" applyBorder="1" applyAlignment="1" applyProtection="1">
      <alignment vertical="center"/>
      <protection/>
    </xf>
    <xf numFmtId="14" fontId="0" fillId="0" borderId="8" xfId="0" applyNumberFormat="1" applyBorder="1" applyAlignment="1" applyProtection="1">
      <alignment horizontal="center" vertical="center"/>
      <protection/>
    </xf>
    <xf numFmtId="0" fontId="0" fillId="0" borderId="8" xfId="0" applyBorder="1" applyAlignment="1" applyProtection="1">
      <alignment horizontal="center" vertical="center" textRotation="180"/>
      <protection/>
    </xf>
    <xf numFmtId="0" fontId="0" fillId="0" borderId="0" xfId="0" applyAlignment="1" applyProtection="1">
      <alignment/>
      <protection/>
    </xf>
    <xf numFmtId="0" fontId="0" fillId="0" borderId="10" xfId="0" applyBorder="1" applyAlignment="1" applyProtection="1">
      <alignment horizontal="center"/>
      <protection/>
    </xf>
    <xf numFmtId="0" fontId="0" fillId="0" borderId="10" xfId="0" applyBorder="1" applyAlignment="1" applyProtection="1">
      <alignment horizontal="left"/>
      <protection/>
    </xf>
    <xf numFmtId="14" fontId="0" fillId="0" borderId="10" xfId="0" applyNumberFormat="1" applyBorder="1" applyAlignment="1" applyProtection="1">
      <alignment horizontal="center"/>
      <protection/>
    </xf>
    <xf numFmtId="0" fontId="0" fillId="0" borderId="8" xfId="0" applyBorder="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left"/>
      <protection/>
    </xf>
    <xf numFmtId="14" fontId="0" fillId="0" borderId="0" xfId="0" applyNumberFormat="1" applyAlignment="1" applyProtection="1">
      <alignment horizontal="center"/>
      <protection/>
    </xf>
    <xf numFmtId="0" fontId="10" fillId="0" borderId="0" xfId="0" applyFont="1" applyAlignment="1" applyProtection="1">
      <alignment horizontal="center"/>
      <protection/>
    </xf>
    <xf numFmtId="0" fontId="17" fillId="0" borderId="0" xfId="0" applyFont="1" applyAlignment="1" applyProtection="1">
      <alignment horizontal="left" vertical="center"/>
      <protection/>
    </xf>
    <xf numFmtId="0" fontId="10" fillId="3" borderId="23" xfId="0" applyFont="1" applyFill="1" applyBorder="1" applyAlignment="1" applyProtection="1">
      <alignment horizontal="center"/>
      <protection locked="0"/>
    </xf>
    <xf numFmtId="0" fontId="10" fillId="0" borderId="23" xfId="0" applyNumberFormat="1" applyFont="1" applyBorder="1" applyAlignment="1" applyProtection="1">
      <alignment horizontal="center"/>
      <protection locked="0"/>
    </xf>
    <xf numFmtId="0" fontId="0" fillId="0" borderId="0" xfId="0" applyFill="1" applyBorder="1" applyAlignment="1" applyProtection="1">
      <alignment/>
      <protection/>
    </xf>
    <xf numFmtId="0" fontId="19" fillId="0" borderId="0" xfId="0" applyFont="1" applyAlignment="1" applyProtection="1">
      <alignment/>
      <protection/>
    </xf>
    <xf numFmtId="0" fontId="0" fillId="0" borderId="25" xfId="0" applyBorder="1" applyAlignment="1">
      <alignment/>
    </xf>
    <xf numFmtId="0" fontId="0" fillId="0" borderId="26" xfId="0" applyBorder="1" applyAlignment="1">
      <alignment/>
    </xf>
    <xf numFmtId="0" fontId="20" fillId="4" borderId="1" xfId="0" applyFont="1" applyFill="1" applyBorder="1" applyAlignment="1">
      <alignment vertical="center"/>
    </xf>
    <xf numFmtId="0" fontId="20" fillId="4" borderId="2" xfId="0" applyFont="1" applyFill="1" applyBorder="1" applyAlignment="1">
      <alignment vertical="center"/>
    </xf>
    <xf numFmtId="0" fontId="0" fillId="0" borderId="27" xfId="0" applyBorder="1" applyAlignment="1">
      <alignment/>
    </xf>
    <xf numFmtId="0" fontId="12" fillId="0" borderId="28" xfId="0" applyFont="1" applyBorder="1" applyAlignment="1">
      <alignment/>
    </xf>
    <xf numFmtId="0" fontId="12" fillId="0" borderId="28" xfId="0" applyFont="1" applyBorder="1" applyAlignment="1">
      <alignment horizontal="right"/>
    </xf>
    <xf numFmtId="0" fontId="0" fillId="0" borderId="29" xfId="0" applyBorder="1" applyAlignment="1">
      <alignment/>
    </xf>
    <xf numFmtId="0" fontId="0" fillId="0" borderId="30" xfId="0" applyBorder="1" applyAlignment="1">
      <alignment/>
    </xf>
    <xf numFmtId="0" fontId="12" fillId="0" borderId="0" xfId="0" applyFont="1" applyBorder="1" applyAlignment="1">
      <alignment/>
    </xf>
    <xf numFmtId="0" fontId="12" fillId="0" borderId="0" xfId="0" applyFont="1" applyBorder="1" applyAlignment="1">
      <alignment horizontal="right"/>
    </xf>
    <xf numFmtId="0" fontId="0" fillId="0" borderId="31" xfId="0" applyBorder="1" applyAlignment="1">
      <alignment/>
    </xf>
    <xf numFmtId="0" fontId="0" fillId="0" borderId="32" xfId="0" applyBorder="1" applyAlignment="1">
      <alignment/>
    </xf>
    <xf numFmtId="0" fontId="12" fillId="0" borderId="33" xfId="0" applyFont="1" applyBorder="1" applyAlignment="1">
      <alignment/>
    </xf>
    <xf numFmtId="0" fontId="0" fillId="0" borderId="34" xfId="0" applyBorder="1" applyAlignment="1">
      <alignment/>
    </xf>
    <xf numFmtId="0" fontId="12" fillId="0" borderId="28" xfId="0" applyFont="1" applyBorder="1" applyAlignment="1">
      <alignment horizontal="center"/>
    </xf>
    <xf numFmtId="0" fontId="12" fillId="0" borderId="0" xfId="0" applyFont="1" applyBorder="1" applyAlignment="1">
      <alignment horizontal="center"/>
    </xf>
    <xf numFmtId="0" fontId="18" fillId="0" borderId="0" xfId="0" applyFont="1" applyBorder="1" applyAlignment="1">
      <alignment/>
    </xf>
    <xf numFmtId="0" fontId="10" fillId="0" borderId="0" xfId="0" applyFont="1" applyBorder="1" applyAlignment="1">
      <alignment horizontal="right"/>
    </xf>
    <xf numFmtId="1" fontId="10" fillId="0" borderId="0" xfId="0" applyNumberFormat="1" applyFont="1" applyBorder="1" applyAlignment="1">
      <alignment horizontal="center"/>
    </xf>
    <xf numFmtId="0" fontId="21" fillId="0" borderId="0" xfId="0" applyFont="1" applyAlignment="1">
      <alignment horizontal="right"/>
    </xf>
    <xf numFmtId="0" fontId="21" fillId="0" borderId="0" xfId="0" applyFont="1" applyAlignment="1" applyProtection="1">
      <alignment horizontal="left"/>
      <protection locked="0"/>
    </xf>
    <xf numFmtId="0" fontId="0" fillId="0" borderId="0" xfId="0" applyAlignment="1" applyProtection="1">
      <alignment/>
      <protection locked="0"/>
    </xf>
    <xf numFmtId="0" fontId="17" fillId="0" borderId="0" xfId="0" applyFont="1" applyAlignment="1" applyProtection="1">
      <alignment vertical="center"/>
      <protection/>
    </xf>
    <xf numFmtId="0" fontId="10" fillId="0" borderId="35" xfId="0" applyFont="1" applyBorder="1" applyAlignment="1" applyProtection="1">
      <alignment horizontal="left" vertical="center"/>
      <protection locked="0"/>
    </xf>
    <xf numFmtId="0" fontId="0" fillId="0" borderId="2" xfId="0" applyBorder="1" applyAlignment="1" applyProtection="1">
      <alignment horizontal="center" vertical="center"/>
      <protection/>
    </xf>
    <xf numFmtId="0" fontId="0" fillId="0" borderId="7" xfId="0" applyBorder="1" applyAlignment="1" applyProtection="1">
      <alignment horizontal="center"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Z484"/>
  <sheetViews>
    <sheetView tabSelected="1" zoomScale="90" zoomScaleNormal="90" workbookViewId="0" topLeftCell="A1">
      <pane ySplit="3" topLeftCell="BM4" activePane="bottomLeft" state="frozen"/>
      <selection pane="topLeft" activeCell="A1" sqref="A1"/>
      <selection pane="bottomLeft" activeCell="A1" sqref="A1"/>
    </sheetView>
  </sheetViews>
  <sheetFormatPr defaultColWidth="11.421875" defaultRowHeight="12.75"/>
  <cols>
    <col min="1" max="1" width="5.57421875" style="81" customWidth="1"/>
    <col min="2" max="2" width="15.140625" style="82" customWidth="1"/>
    <col min="3" max="3" width="9.140625" style="82" customWidth="1"/>
    <col min="4" max="4" width="4.7109375" style="81" customWidth="1"/>
    <col min="5" max="5" width="11.140625" style="83" customWidth="1"/>
    <col min="6" max="19" width="6.28125" style="81" customWidth="1"/>
    <col min="20" max="26" width="6.28125" style="76" hidden="1" customWidth="1"/>
    <col min="27" max="27" width="6.28125" style="76" customWidth="1"/>
    <col min="28" max="16384" width="11.421875" style="76" customWidth="1"/>
  </cols>
  <sheetData>
    <row r="1" spans="2:3" ht="33.75" customHeight="1" thickBot="1">
      <c r="B1" s="113" t="s">
        <v>92</v>
      </c>
      <c r="C1" s="85"/>
    </row>
    <row r="2" spans="1:20" ht="57.75" customHeight="1" thickBot="1">
      <c r="A2" s="71" t="s">
        <v>70</v>
      </c>
      <c r="B2" s="72" t="s">
        <v>90</v>
      </c>
      <c r="C2" s="73" t="s">
        <v>91</v>
      </c>
      <c r="D2" s="72" t="s">
        <v>71</v>
      </c>
      <c r="E2" s="74" t="s">
        <v>72</v>
      </c>
      <c r="F2" s="75" t="s">
        <v>73</v>
      </c>
      <c r="G2" s="75" t="s">
        <v>74</v>
      </c>
      <c r="H2" s="115" t="s">
        <v>75</v>
      </c>
      <c r="I2" s="116"/>
      <c r="J2" s="116" t="s">
        <v>76</v>
      </c>
      <c r="K2" s="116"/>
      <c r="L2" s="116"/>
      <c r="M2" s="116" t="s">
        <v>77</v>
      </c>
      <c r="N2" s="116"/>
      <c r="O2" s="116" t="s">
        <v>19</v>
      </c>
      <c r="P2" s="116"/>
      <c r="Q2" s="75" t="s">
        <v>78</v>
      </c>
      <c r="R2" s="75" t="s">
        <v>79</v>
      </c>
      <c r="S2" s="72" t="s">
        <v>80</v>
      </c>
      <c r="T2" s="76" t="s">
        <v>53</v>
      </c>
    </row>
    <row r="3" spans="1:26" ht="21" customHeight="1" thickBot="1">
      <c r="A3" s="77"/>
      <c r="B3" s="78"/>
      <c r="C3" s="78"/>
      <c r="D3" s="77"/>
      <c r="E3" s="79"/>
      <c r="F3" s="77"/>
      <c r="G3" s="77"/>
      <c r="H3" s="80" t="s">
        <v>81</v>
      </c>
      <c r="I3" s="80" t="s">
        <v>82</v>
      </c>
      <c r="J3" s="80" t="s">
        <v>81</v>
      </c>
      <c r="K3" s="80" t="s">
        <v>83</v>
      </c>
      <c r="L3" s="80" t="s">
        <v>82</v>
      </c>
      <c r="M3" s="80" t="s">
        <v>84</v>
      </c>
      <c r="N3" s="80" t="s">
        <v>85</v>
      </c>
      <c r="O3" s="80" t="s">
        <v>86</v>
      </c>
      <c r="P3" s="80" t="s">
        <v>87</v>
      </c>
      <c r="Q3" s="77"/>
      <c r="R3" s="77"/>
      <c r="S3" s="77"/>
      <c r="T3" s="76" t="s">
        <v>14</v>
      </c>
      <c r="U3" s="76">
        <f aca="true" t="shared" si="0" ref="U3:Z3">SUM(U5:U101)</f>
        <v>0</v>
      </c>
      <c r="V3" s="76">
        <f t="shared" si="0"/>
        <v>0</v>
      </c>
      <c r="W3" s="76">
        <f t="shared" si="0"/>
        <v>1</v>
      </c>
      <c r="X3" s="88">
        <f t="shared" si="0"/>
        <v>0</v>
      </c>
      <c r="Y3" s="88">
        <f t="shared" si="0"/>
        <v>0</v>
      </c>
      <c r="Z3" s="88">
        <f t="shared" si="0"/>
        <v>0</v>
      </c>
    </row>
    <row r="4" spans="1:20" s="112" customFormat="1" ht="6" customHeight="1" thickTop="1">
      <c r="A4" s="69"/>
      <c r="B4" s="68"/>
      <c r="C4" s="68"/>
      <c r="D4" s="69"/>
      <c r="E4" s="70"/>
      <c r="F4" s="69"/>
      <c r="G4" s="69"/>
      <c r="H4" s="69"/>
      <c r="I4" s="69"/>
      <c r="J4" s="69"/>
      <c r="K4" s="69"/>
      <c r="L4" s="69"/>
      <c r="M4" s="69"/>
      <c r="N4" s="69"/>
      <c r="O4" s="69"/>
      <c r="P4" s="69"/>
      <c r="Q4" s="69"/>
      <c r="R4" s="69"/>
      <c r="S4" s="69"/>
      <c r="T4" s="112" t="s">
        <v>13</v>
      </c>
    </row>
    <row r="5" spans="1:26" ht="18.75" customHeight="1">
      <c r="A5" s="64">
        <v>1</v>
      </c>
      <c r="B5" s="63" t="s">
        <v>103</v>
      </c>
      <c r="C5" s="63" t="s">
        <v>104</v>
      </c>
      <c r="D5" s="64" t="s">
        <v>88</v>
      </c>
      <c r="E5" s="65">
        <v>9660</v>
      </c>
      <c r="F5" s="64" t="s">
        <v>14</v>
      </c>
      <c r="G5" s="64" t="s">
        <v>13</v>
      </c>
      <c r="H5" s="64" t="s">
        <v>14</v>
      </c>
      <c r="I5" s="64" t="s">
        <v>14</v>
      </c>
      <c r="J5" s="64" t="s">
        <v>14</v>
      </c>
      <c r="K5" s="64" t="s">
        <v>13</v>
      </c>
      <c r="L5" s="64" t="s">
        <v>14</v>
      </c>
      <c r="M5" s="64" t="s">
        <v>14</v>
      </c>
      <c r="N5" s="64" t="s">
        <v>53</v>
      </c>
      <c r="O5" s="64" t="s">
        <v>13</v>
      </c>
      <c r="P5" s="64" t="s">
        <v>13</v>
      </c>
      <c r="Q5" s="64" t="s">
        <v>14</v>
      </c>
      <c r="R5" s="64" t="s">
        <v>13</v>
      </c>
      <c r="S5" s="66">
        <v>3</v>
      </c>
      <c r="T5" s="76">
        <f>MAX(A:A)</f>
        <v>1</v>
      </c>
      <c r="U5" s="89">
        <f>IF($S5=1,1,0)</f>
        <v>0</v>
      </c>
      <c r="V5" s="89">
        <f>IF($S5=2,1,0)</f>
        <v>0</v>
      </c>
      <c r="W5" s="89">
        <f>IF($S5=3,1,0)</f>
        <v>1</v>
      </c>
      <c r="X5" s="89">
        <f>IF($S5=4,1,0)</f>
        <v>0</v>
      </c>
      <c r="Y5" s="89">
        <f>IF($S5=5,1,0)</f>
        <v>0</v>
      </c>
      <c r="Z5" s="89">
        <f>IF($S5=6,1,0)</f>
        <v>0</v>
      </c>
    </row>
    <row r="6" spans="1:26" ht="18.75" customHeight="1">
      <c r="A6" s="64"/>
      <c r="B6" s="63"/>
      <c r="C6" s="63"/>
      <c r="D6" s="64"/>
      <c r="E6" s="65"/>
      <c r="F6" s="64"/>
      <c r="G6" s="64"/>
      <c r="H6" s="64"/>
      <c r="I6" s="64"/>
      <c r="J6" s="64"/>
      <c r="K6" s="64"/>
      <c r="L6" s="64"/>
      <c r="M6" s="64"/>
      <c r="N6" s="64"/>
      <c r="O6" s="64"/>
      <c r="P6" s="64"/>
      <c r="Q6" s="64"/>
      <c r="R6" s="64"/>
      <c r="S6" s="66"/>
      <c r="T6" s="76" t="s">
        <v>88</v>
      </c>
      <c r="U6" s="89">
        <f aca="true" t="shared" si="1" ref="U6:U69">IF($S6=1,1,0)</f>
        <v>0</v>
      </c>
      <c r="V6" s="89">
        <f aca="true" t="shared" si="2" ref="V6:V69">IF($S6=2,1,0)</f>
        <v>0</v>
      </c>
      <c r="W6" s="89">
        <f aca="true" t="shared" si="3" ref="W6:W69">IF($S6=3,1,0)</f>
        <v>0</v>
      </c>
      <c r="X6" s="89">
        <f aca="true" t="shared" si="4" ref="X6:X69">IF($S6=4,1,0)</f>
        <v>0</v>
      </c>
      <c r="Y6" s="89">
        <f aca="true" t="shared" si="5" ref="Y6:Y69">IF($S6=5,1,0)</f>
        <v>0</v>
      </c>
      <c r="Z6" s="89">
        <f aca="true" t="shared" si="6" ref="Z6:Z69">IF($S6=6,1,0)</f>
        <v>0</v>
      </c>
    </row>
    <row r="7" spans="1:26" ht="18.75" customHeight="1">
      <c r="A7" s="64"/>
      <c r="B7" s="63"/>
      <c r="C7" s="63"/>
      <c r="D7" s="64"/>
      <c r="E7" s="65"/>
      <c r="F7" s="64"/>
      <c r="G7" s="64"/>
      <c r="H7" s="64"/>
      <c r="I7" s="64"/>
      <c r="J7" s="64"/>
      <c r="K7" s="64"/>
      <c r="L7" s="64"/>
      <c r="M7" s="64"/>
      <c r="N7" s="64"/>
      <c r="O7" s="64"/>
      <c r="P7" s="64"/>
      <c r="Q7" s="64"/>
      <c r="R7" s="64"/>
      <c r="S7" s="66"/>
      <c r="T7" s="76" t="s">
        <v>89</v>
      </c>
      <c r="U7" s="89">
        <f t="shared" si="1"/>
        <v>0</v>
      </c>
      <c r="V7" s="89">
        <f t="shared" si="2"/>
        <v>0</v>
      </c>
      <c r="W7" s="89">
        <f t="shared" si="3"/>
        <v>0</v>
      </c>
      <c r="X7" s="89">
        <f t="shared" si="4"/>
        <v>0</v>
      </c>
      <c r="Y7" s="89">
        <f t="shared" si="5"/>
        <v>0</v>
      </c>
      <c r="Z7" s="89">
        <f t="shared" si="6"/>
        <v>0</v>
      </c>
    </row>
    <row r="8" spans="1:26" ht="18.75" customHeight="1">
      <c r="A8" s="64"/>
      <c r="B8" s="63"/>
      <c r="C8" s="63"/>
      <c r="D8" s="64"/>
      <c r="E8" s="65"/>
      <c r="F8" s="64"/>
      <c r="G8" s="64"/>
      <c r="H8" s="64"/>
      <c r="I8" s="64"/>
      <c r="J8" s="67"/>
      <c r="K8" s="64"/>
      <c r="L8" s="64"/>
      <c r="M8" s="67"/>
      <c r="N8" s="64"/>
      <c r="O8" s="64"/>
      <c r="P8" s="64"/>
      <c r="Q8" s="64"/>
      <c r="R8" s="64"/>
      <c r="S8" s="66"/>
      <c r="U8" s="89">
        <f t="shared" si="1"/>
        <v>0</v>
      </c>
      <c r="V8" s="89">
        <f t="shared" si="2"/>
        <v>0</v>
      </c>
      <c r="W8" s="89">
        <f t="shared" si="3"/>
        <v>0</v>
      </c>
      <c r="X8" s="89">
        <f t="shared" si="4"/>
        <v>0</v>
      </c>
      <c r="Y8" s="89">
        <f t="shared" si="5"/>
        <v>0</v>
      </c>
      <c r="Z8" s="89">
        <f t="shared" si="6"/>
        <v>0</v>
      </c>
    </row>
    <row r="9" spans="1:26" ht="18.75" customHeight="1">
      <c r="A9" s="64"/>
      <c r="B9" s="63"/>
      <c r="C9" s="63"/>
      <c r="D9" s="64"/>
      <c r="E9" s="65"/>
      <c r="F9" s="64"/>
      <c r="G9" s="64"/>
      <c r="H9" s="64"/>
      <c r="I9" s="64"/>
      <c r="J9" s="64"/>
      <c r="K9" s="67"/>
      <c r="L9" s="64"/>
      <c r="M9" s="64"/>
      <c r="N9" s="64"/>
      <c r="O9" s="64"/>
      <c r="P9" s="64"/>
      <c r="Q9" s="64"/>
      <c r="R9" s="64"/>
      <c r="S9" s="66"/>
      <c r="U9" s="89">
        <f t="shared" si="1"/>
        <v>0</v>
      </c>
      <c r="V9" s="89">
        <f t="shared" si="2"/>
        <v>0</v>
      </c>
      <c r="W9" s="89">
        <f t="shared" si="3"/>
        <v>0</v>
      </c>
      <c r="X9" s="89">
        <f t="shared" si="4"/>
        <v>0</v>
      </c>
      <c r="Y9" s="89">
        <f t="shared" si="5"/>
        <v>0</v>
      </c>
      <c r="Z9" s="89">
        <f t="shared" si="6"/>
        <v>0</v>
      </c>
    </row>
    <row r="10" spans="1:26" ht="18.75" customHeight="1">
      <c r="A10" s="64"/>
      <c r="B10" s="63"/>
      <c r="C10" s="63"/>
      <c r="D10" s="64"/>
      <c r="E10" s="65"/>
      <c r="F10" s="64"/>
      <c r="G10" s="64"/>
      <c r="H10" s="64"/>
      <c r="I10" s="64"/>
      <c r="J10" s="67"/>
      <c r="K10" s="64"/>
      <c r="L10" s="64"/>
      <c r="M10" s="67"/>
      <c r="N10" s="64"/>
      <c r="O10" s="64"/>
      <c r="P10" s="64"/>
      <c r="Q10" s="64"/>
      <c r="R10" s="64"/>
      <c r="S10" s="66"/>
      <c r="U10" s="89">
        <f t="shared" si="1"/>
        <v>0</v>
      </c>
      <c r="V10" s="89">
        <f t="shared" si="2"/>
        <v>0</v>
      </c>
      <c r="W10" s="89">
        <f t="shared" si="3"/>
        <v>0</v>
      </c>
      <c r="X10" s="89">
        <f t="shared" si="4"/>
        <v>0</v>
      </c>
      <c r="Y10" s="89">
        <f t="shared" si="5"/>
        <v>0</v>
      </c>
      <c r="Z10" s="89">
        <f t="shared" si="6"/>
        <v>0</v>
      </c>
    </row>
    <row r="11" spans="1:26" ht="18.75" customHeight="1">
      <c r="A11" s="64"/>
      <c r="B11" s="63"/>
      <c r="C11" s="63"/>
      <c r="D11" s="64"/>
      <c r="E11" s="65"/>
      <c r="F11" s="64"/>
      <c r="G11" s="64"/>
      <c r="H11" s="64"/>
      <c r="I11" s="64"/>
      <c r="J11" s="64"/>
      <c r="K11" s="64"/>
      <c r="L11" s="64"/>
      <c r="M11" s="64"/>
      <c r="N11" s="64"/>
      <c r="O11" s="64"/>
      <c r="P11" s="64"/>
      <c r="Q11" s="64"/>
      <c r="R11" s="64"/>
      <c r="S11" s="86"/>
      <c r="U11" s="89">
        <f t="shared" si="1"/>
        <v>0</v>
      </c>
      <c r="V11" s="89">
        <f t="shared" si="2"/>
        <v>0</v>
      </c>
      <c r="W11" s="89">
        <f t="shared" si="3"/>
        <v>0</v>
      </c>
      <c r="X11" s="89">
        <f t="shared" si="4"/>
        <v>0</v>
      </c>
      <c r="Y11" s="89">
        <f t="shared" si="5"/>
        <v>0</v>
      </c>
      <c r="Z11" s="89">
        <f t="shared" si="6"/>
        <v>0</v>
      </c>
    </row>
    <row r="12" spans="1:26" ht="18.75" customHeight="1">
      <c r="A12" s="64"/>
      <c r="B12" s="63"/>
      <c r="C12" s="63"/>
      <c r="D12" s="64"/>
      <c r="E12" s="65"/>
      <c r="F12" s="64"/>
      <c r="G12" s="64"/>
      <c r="H12" s="64"/>
      <c r="I12" s="64"/>
      <c r="J12" s="64"/>
      <c r="K12" s="64"/>
      <c r="L12" s="64"/>
      <c r="M12" s="64"/>
      <c r="N12" s="64"/>
      <c r="O12" s="64"/>
      <c r="P12" s="64"/>
      <c r="Q12" s="64"/>
      <c r="R12" s="64"/>
      <c r="S12" s="66"/>
      <c r="U12" s="89">
        <f t="shared" si="1"/>
        <v>0</v>
      </c>
      <c r="V12" s="89">
        <f t="shared" si="2"/>
        <v>0</v>
      </c>
      <c r="W12" s="89">
        <f t="shared" si="3"/>
        <v>0</v>
      </c>
      <c r="X12" s="89">
        <f t="shared" si="4"/>
        <v>0</v>
      </c>
      <c r="Y12" s="89">
        <f t="shared" si="5"/>
        <v>0</v>
      </c>
      <c r="Z12" s="89">
        <f t="shared" si="6"/>
        <v>0</v>
      </c>
    </row>
    <row r="13" spans="1:26" ht="18.75" customHeight="1">
      <c r="A13" s="64"/>
      <c r="B13" s="63"/>
      <c r="C13" s="63"/>
      <c r="D13" s="64"/>
      <c r="E13" s="65"/>
      <c r="F13" s="64"/>
      <c r="G13" s="64"/>
      <c r="H13" s="64"/>
      <c r="I13" s="64"/>
      <c r="J13" s="64"/>
      <c r="K13" s="64"/>
      <c r="L13" s="64"/>
      <c r="M13" s="64"/>
      <c r="N13" s="64"/>
      <c r="O13" s="64"/>
      <c r="P13" s="64"/>
      <c r="Q13" s="64"/>
      <c r="R13" s="64"/>
      <c r="S13" s="66"/>
      <c r="U13" s="89">
        <f t="shared" si="1"/>
        <v>0</v>
      </c>
      <c r="V13" s="89">
        <f t="shared" si="2"/>
        <v>0</v>
      </c>
      <c r="W13" s="89">
        <f t="shared" si="3"/>
        <v>0</v>
      </c>
      <c r="X13" s="89">
        <f t="shared" si="4"/>
        <v>0</v>
      </c>
      <c r="Y13" s="89">
        <f t="shared" si="5"/>
        <v>0</v>
      </c>
      <c r="Z13" s="89">
        <f t="shared" si="6"/>
        <v>0</v>
      </c>
    </row>
    <row r="14" spans="1:26" ht="18.75" customHeight="1">
      <c r="A14" s="64"/>
      <c r="B14" s="63"/>
      <c r="C14" s="63"/>
      <c r="D14" s="64"/>
      <c r="E14" s="65"/>
      <c r="F14" s="64"/>
      <c r="G14" s="64"/>
      <c r="H14" s="64"/>
      <c r="I14" s="64"/>
      <c r="J14" s="64"/>
      <c r="K14" s="64"/>
      <c r="L14" s="64"/>
      <c r="M14" s="64"/>
      <c r="N14" s="64"/>
      <c r="O14" s="64"/>
      <c r="P14" s="64"/>
      <c r="Q14" s="64"/>
      <c r="R14" s="64"/>
      <c r="S14" s="66"/>
      <c r="U14" s="89">
        <f t="shared" si="1"/>
        <v>0</v>
      </c>
      <c r="V14" s="89">
        <f t="shared" si="2"/>
        <v>0</v>
      </c>
      <c r="W14" s="89">
        <f t="shared" si="3"/>
        <v>0</v>
      </c>
      <c r="X14" s="89">
        <f t="shared" si="4"/>
        <v>0</v>
      </c>
      <c r="Y14" s="89">
        <f t="shared" si="5"/>
        <v>0</v>
      </c>
      <c r="Z14" s="89">
        <f t="shared" si="6"/>
        <v>0</v>
      </c>
    </row>
    <row r="15" spans="1:26" ht="18.75" customHeight="1">
      <c r="A15" s="64"/>
      <c r="B15" s="63"/>
      <c r="C15" s="63"/>
      <c r="D15" s="64"/>
      <c r="E15" s="65"/>
      <c r="F15" s="64"/>
      <c r="G15" s="64"/>
      <c r="H15" s="64"/>
      <c r="I15" s="64"/>
      <c r="J15" s="64"/>
      <c r="K15" s="64"/>
      <c r="L15" s="64"/>
      <c r="M15" s="64"/>
      <c r="N15" s="64"/>
      <c r="O15" s="64"/>
      <c r="P15" s="64"/>
      <c r="Q15" s="64"/>
      <c r="R15" s="64"/>
      <c r="S15" s="66"/>
      <c r="U15" s="89">
        <f t="shared" si="1"/>
        <v>0</v>
      </c>
      <c r="V15" s="89">
        <f t="shared" si="2"/>
        <v>0</v>
      </c>
      <c r="W15" s="89">
        <f t="shared" si="3"/>
        <v>0</v>
      </c>
      <c r="X15" s="89">
        <f t="shared" si="4"/>
        <v>0</v>
      </c>
      <c r="Y15" s="89">
        <f t="shared" si="5"/>
        <v>0</v>
      </c>
      <c r="Z15" s="89">
        <f t="shared" si="6"/>
        <v>0</v>
      </c>
    </row>
    <row r="16" spans="1:26" ht="18.75" customHeight="1">
      <c r="A16" s="64"/>
      <c r="B16" s="63"/>
      <c r="C16" s="63"/>
      <c r="D16" s="64"/>
      <c r="E16" s="65"/>
      <c r="F16" s="64"/>
      <c r="G16" s="64"/>
      <c r="H16" s="64"/>
      <c r="I16" s="64"/>
      <c r="J16" s="64"/>
      <c r="K16" s="67"/>
      <c r="L16" s="64"/>
      <c r="M16" s="64"/>
      <c r="N16" s="64"/>
      <c r="O16" s="64"/>
      <c r="P16" s="64"/>
      <c r="Q16" s="64"/>
      <c r="R16" s="64"/>
      <c r="S16" s="66"/>
      <c r="U16" s="89">
        <f t="shared" si="1"/>
        <v>0</v>
      </c>
      <c r="V16" s="89">
        <f t="shared" si="2"/>
        <v>0</v>
      </c>
      <c r="W16" s="89">
        <f t="shared" si="3"/>
        <v>0</v>
      </c>
      <c r="X16" s="89">
        <f t="shared" si="4"/>
        <v>0</v>
      </c>
      <c r="Y16" s="89">
        <f t="shared" si="5"/>
        <v>0</v>
      </c>
      <c r="Z16" s="89">
        <f t="shared" si="6"/>
        <v>0</v>
      </c>
    </row>
    <row r="17" spans="1:26" ht="18.75" customHeight="1">
      <c r="A17" s="64"/>
      <c r="B17" s="63"/>
      <c r="C17" s="63"/>
      <c r="D17" s="64"/>
      <c r="E17" s="65"/>
      <c r="F17" s="64"/>
      <c r="G17" s="64"/>
      <c r="H17" s="64"/>
      <c r="I17" s="64"/>
      <c r="J17" s="64"/>
      <c r="K17" s="64"/>
      <c r="L17" s="64"/>
      <c r="M17" s="64"/>
      <c r="N17" s="64"/>
      <c r="O17" s="64"/>
      <c r="P17" s="64"/>
      <c r="Q17" s="64"/>
      <c r="R17" s="64"/>
      <c r="S17" s="86"/>
      <c r="U17" s="89">
        <f t="shared" si="1"/>
        <v>0</v>
      </c>
      <c r="V17" s="89">
        <f t="shared" si="2"/>
        <v>0</v>
      </c>
      <c r="W17" s="89">
        <f t="shared" si="3"/>
        <v>0</v>
      </c>
      <c r="X17" s="89">
        <f t="shared" si="4"/>
        <v>0</v>
      </c>
      <c r="Y17" s="89">
        <f t="shared" si="5"/>
        <v>0</v>
      </c>
      <c r="Z17" s="89">
        <f t="shared" si="6"/>
        <v>0</v>
      </c>
    </row>
    <row r="18" spans="1:26" ht="18.75" customHeight="1">
      <c r="A18" s="63"/>
      <c r="B18" s="63"/>
      <c r="C18" s="63"/>
      <c r="D18" s="64"/>
      <c r="E18" s="65"/>
      <c r="F18" s="64"/>
      <c r="G18" s="64"/>
      <c r="H18" s="64"/>
      <c r="I18" s="64"/>
      <c r="J18" s="64"/>
      <c r="K18" s="64"/>
      <c r="L18" s="64"/>
      <c r="M18" s="64"/>
      <c r="N18" s="64"/>
      <c r="O18" s="64"/>
      <c r="P18" s="64"/>
      <c r="Q18" s="64"/>
      <c r="R18" s="64"/>
      <c r="S18" s="87"/>
      <c r="U18" s="89">
        <f t="shared" si="1"/>
        <v>0</v>
      </c>
      <c r="V18" s="89">
        <f t="shared" si="2"/>
        <v>0</v>
      </c>
      <c r="W18" s="89">
        <f t="shared" si="3"/>
        <v>0</v>
      </c>
      <c r="X18" s="89">
        <f t="shared" si="4"/>
        <v>0</v>
      </c>
      <c r="Y18" s="89">
        <f t="shared" si="5"/>
        <v>0</v>
      </c>
      <c r="Z18" s="89">
        <f t="shared" si="6"/>
        <v>0</v>
      </c>
    </row>
    <row r="19" spans="1:26" ht="18.75" customHeight="1">
      <c r="A19" s="64"/>
      <c r="B19" s="63"/>
      <c r="C19" s="64"/>
      <c r="D19" s="65"/>
      <c r="E19" s="64"/>
      <c r="F19" s="64"/>
      <c r="G19" s="64"/>
      <c r="H19" s="64"/>
      <c r="I19" s="67"/>
      <c r="J19" s="64"/>
      <c r="K19" s="64"/>
      <c r="L19" s="67"/>
      <c r="M19" s="64"/>
      <c r="N19" s="64"/>
      <c r="O19" s="64"/>
      <c r="P19" s="64"/>
      <c r="Q19" s="64"/>
      <c r="R19" s="66"/>
      <c r="S19" s="66"/>
      <c r="U19" s="89">
        <f t="shared" si="1"/>
        <v>0</v>
      </c>
      <c r="V19" s="89">
        <f t="shared" si="2"/>
        <v>0</v>
      </c>
      <c r="W19" s="89">
        <f t="shared" si="3"/>
        <v>0</v>
      </c>
      <c r="X19" s="89">
        <f t="shared" si="4"/>
        <v>0</v>
      </c>
      <c r="Y19" s="89">
        <f t="shared" si="5"/>
        <v>0</v>
      </c>
      <c r="Z19" s="89">
        <f t="shared" si="6"/>
        <v>0</v>
      </c>
    </row>
    <row r="20" spans="1:26" ht="18.75" customHeight="1">
      <c r="A20" s="64"/>
      <c r="B20" s="63"/>
      <c r="C20" s="63"/>
      <c r="D20" s="64"/>
      <c r="E20" s="65"/>
      <c r="F20" s="64"/>
      <c r="G20" s="67"/>
      <c r="H20" s="64"/>
      <c r="I20" s="64"/>
      <c r="J20" s="64"/>
      <c r="K20" s="64"/>
      <c r="L20" s="64"/>
      <c r="M20" s="64"/>
      <c r="N20" s="64"/>
      <c r="O20" s="64"/>
      <c r="P20" s="64"/>
      <c r="Q20" s="64"/>
      <c r="R20" s="64"/>
      <c r="S20" s="66"/>
      <c r="U20" s="89">
        <f t="shared" si="1"/>
        <v>0</v>
      </c>
      <c r="V20" s="89">
        <f t="shared" si="2"/>
        <v>0</v>
      </c>
      <c r="W20" s="89">
        <f t="shared" si="3"/>
        <v>0</v>
      </c>
      <c r="X20" s="89">
        <f t="shared" si="4"/>
        <v>0</v>
      </c>
      <c r="Y20" s="89">
        <f t="shared" si="5"/>
        <v>0</v>
      </c>
      <c r="Z20" s="89">
        <f t="shared" si="6"/>
        <v>0</v>
      </c>
    </row>
    <row r="21" spans="1:26" ht="18.75" customHeight="1">
      <c r="A21" s="64"/>
      <c r="B21" s="63"/>
      <c r="C21" s="63"/>
      <c r="D21" s="64"/>
      <c r="E21" s="65"/>
      <c r="F21" s="64"/>
      <c r="G21" s="64"/>
      <c r="H21" s="64"/>
      <c r="I21" s="64"/>
      <c r="J21" s="64"/>
      <c r="K21" s="64"/>
      <c r="L21" s="64"/>
      <c r="M21" s="64"/>
      <c r="N21" s="64"/>
      <c r="O21" s="64"/>
      <c r="P21" s="64"/>
      <c r="Q21" s="64"/>
      <c r="R21" s="64"/>
      <c r="S21" s="66"/>
      <c r="U21" s="89">
        <f t="shared" si="1"/>
        <v>0</v>
      </c>
      <c r="V21" s="89">
        <f t="shared" si="2"/>
        <v>0</v>
      </c>
      <c r="W21" s="89">
        <f t="shared" si="3"/>
        <v>0</v>
      </c>
      <c r="X21" s="89">
        <f t="shared" si="4"/>
        <v>0</v>
      </c>
      <c r="Y21" s="89">
        <f t="shared" si="5"/>
        <v>0</v>
      </c>
      <c r="Z21" s="89">
        <f t="shared" si="6"/>
        <v>0</v>
      </c>
    </row>
    <row r="22" spans="1:26" ht="18.75" customHeight="1">
      <c r="A22" s="64"/>
      <c r="B22" s="63"/>
      <c r="C22" s="63"/>
      <c r="D22" s="64"/>
      <c r="E22" s="65"/>
      <c r="F22" s="64"/>
      <c r="G22" s="64"/>
      <c r="H22" s="64"/>
      <c r="I22" s="64"/>
      <c r="J22" s="64"/>
      <c r="K22" s="64"/>
      <c r="L22" s="64"/>
      <c r="M22" s="64"/>
      <c r="N22" s="64"/>
      <c r="O22" s="64"/>
      <c r="P22" s="64"/>
      <c r="Q22" s="64"/>
      <c r="R22" s="64"/>
      <c r="S22" s="66"/>
      <c r="U22" s="89">
        <f t="shared" si="1"/>
        <v>0</v>
      </c>
      <c r="V22" s="89">
        <f t="shared" si="2"/>
        <v>0</v>
      </c>
      <c r="W22" s="89">
        <f t="shared" si="3"/>
        <v>0</v>
      </c>
      <c r="X22" s="89">
        <f t="shared" si="4"/>
        <v>0</v>
      </c>
      <c r="Y22" s="89">
        <f t="shared" si="5"/>
        <v>0</v>
      </c>
      <c r="Z22" s="89">
        <f t="shared" si="6"/>
        <v>0</v>
      </c>
    </row>
    <row r="23" spans="1:26" ht="18.75" customHeight="1">
      <c r="A23" s="64"/>
      <c r="B23" s="63"/>
      <c r="C23" s="63"/>
      <c r="D23" s="64"/>
      <c r="E23" s="65"/>
      <c r="F23" s="64"/>
      <c r="G23" s="64"/>
      <c r="H23" s="64"/>
      <c r="I23" s="64"/>
      <c r="J23" s="64"/>
      <c r="K23" s="64"/>
      <c r="L23" s="64"/>
      <c r="M23" s="64"/>
      <c r="N23" s="64"/>
      <c r="O23" s="64"/>
      <c r="P23" s="64"/>
      <c r="Q23" s="64"/>
      <c r="R23" s="64"/>
      <c r="S23" s="66"/>
      <c r="U23" s="89">
        <f t="shared" si="1"/>
        <v>0</v>
      </c>
      <c r="V23" s="89">
        <f t="shared" si="2"/>
        <v>0</v>
      </c>
      <c r="W23" s="89">
        <f t="shared" si="3"/>
        <v>0</v>
      </c>
      <c r="X23" s="89">
        <f t="shared" si="4"/>
        <v>0</v>
      </c>
      <c r="Y23" s="89">
        <f t="shared" si="5"/>
        <v>0</v>
      </c>
      <c r="Z23" s="89">
        <f t="shared" si="6"/>
        <v>0</v>
      </c>
    </row>
    <row r="24" spans="1:26" ht="18.75" customHeight="1">
      <c r="A24" s="64"/>
      <c r="B24" s="63"/>
      <c r="C24" s="63"/>
      <c r="D24" s="64"/>
      <c r="E24" s="65"/>
      <c r="F24" s="64"/>
      <c r="G24" s="64"/>
      <c r="H24" s="64"/>
      <c r="I24" s="64"/>
      <c r="J24" s="64"/>
      <c r="K24" s="64"/>
      <c r="L24" s="64"/>
      <c r="M24" s="64"/>
      <c r="N24" s="64"/>
      <c r="O24" s="64"/>
      <c r="P24" s="64"/>
      <c r="Q24" s="64"/>
      <c r="R24" s="64"/>
      <c r="S24" s="66"/>
      <c r="U24" s="89">
        <f t="shared" si="1"/>
        <v>0</v>
      </c>
      <c r="V24" s="89">
        <f t="shared" si="2"/>
        <v>0</v>
      </c>
      <c r="W24" s="89">
        <f t="shared" si="3"/>
        <v>0</v>
      </c>
      <c r="X24" s="89">
        <f t="shared" si="4"/>
        <v>0</v>
      </c>
      <c r="Y24" s="89">
        <f t="shared" si="5"/>
        <v>0</v>
      </c>
      <c r="Z24" s="89">
        <f t="shared" si="6"/>
        <v>0</v>
      </c>
    </row>
    <row r="25" spans="1:26" ht="18.75" customHeight="1">
      <c r="A25" s="64"/>
      <c r="B25" s="63"/>
      <c r="C25" s="63"/>
      <c r="D25" s="64"/>
      <c r="E25" s="65"/>
      <c r="F25" s="64"/>
      <c r="G25" s="64"/>
      <c r="H25" s="64"/>
      <c r="I25" s="64"/>
      <c r="J25" s="64"/>
      <c r="K25" s="64"/>
      <c r="L25" s="64"/>
      <c r="M25" s="64"/>
      <c r="N25" s="64"/>
      <c r="O25" s="64"/>
      <c r="P25" s="64"/>
      <c r="Q25" s="64"/>
      <c r="R25" s="64"/>
      <c r="S25" s="66"/>
      <c r="U25" s="89">
        <f t="shared" si="1"/>
        <v>0</v>
      </c>
      <c r="V25" s="89">
        <f t="shared" si="2"/>
        <v>0</v>
      </c>
      <c r="W25" s="89">
        <f t="shared" si="3"/>
        <v>0</v>
      </c>
      <c r="X25" s="89">
        <f t="shared" si="4"/>
        <v>0</v>
      </c>
      <c r="Y25" s="89">
        <f t="shared" si="5"/>
        <v>0</v>
      </c>
      <c r="Z25" s="89">
        <f t="shared" si="6"/>
        <v>0</v>
      </c>
    </row>
    <row r="26" spans="1:26" ht="18.75" customHeight="1">
      <c r="A26" s="64"/>
      <c r="B26" s="63"/>
      <c r="C26" s="63"/>
      <c r="D26" s="64"/>
      <c r="E26" s="65"/>
      <c r="F26" s="64"/>
      <c r="G26" s="64"/>
      <c r="H26" s="64"/>
      <c r="I26" s="64"/>
      <c r="J26" s="64"/>
      <c r="K26" s="64"/>
      <c r="L26" s="64"/>
      <c r="M26" s="64"/>
      <c r="N26" s="64"/>
      <c r="O26" s="64"/>
      <c r="P26" s="64"/>
      <c r="Q26" s="64"/>
      <c r="R26" s="64"/>
      <c r="S26" s="66"/>
      <c r="U26" s="89">
        <f t="shared" si="1"/>
        <v>0</v>
      </c>
      <c r="V26" s="89">
        <f t="shared" si="2"/>
        <v>0</v>
      </c>
      <c r="W26" s="89">
        <f t="shared" si="3"/>
        <v>0</v>
      </c>
      <c r="X26" s="89">
        <f t="shared" si="4"/>
        <v>0</v>
      </c>
      <c r="Y26" s="89">
        <f t="shared" si="5"/>
        <v>0</v>
      </c>
      <c r="Z26" s="89">
        <f t="shared" si="6"/>
        <v>0</v>
      </c>
    </row>
    <row r="27" spans="1:26" ht="18.75" customHeight="1">
      <c r="A27" s="64"/>
      <c r="B27" s="63"/>
      <c r="C27" s="63"/>
      <c r="D27" s="64"/>
      <c r="E27" s="65"/>
      <c r="F27" s="64"/>
      <c r="G27" s="64"/>
      <c r="H27" s="64"/>
      <c r="I27" s="64"/>
      <c r="J27" s="64"/>
      <c r="K27" s="64"/>
      <c r="L27" s="64"/>
      <c r="M27" s="64"/>
      <c r="N27" s="64"/>
      <c r="O27" s="64"/>
      <c r="P27" s="64"/>
      <c r="Q27" s="64"/>
      <c r="R27" s="64"/>
      <c r="S27" s="66"/>
      <c r="U27" s="89">
        <f t="shared" si="1"/>
        <v>0</v>
      </c>
      <c r="V27" s="89">
        <f t="shared" si="2"/>
        <v>0</v>
      </c>
      <c r="W27" s="89">
        <f t="shared" si="3"/>
        <v>0</v>
      </c>
      <c r="X27" s="89">
        <f t="shared" si="4"/>
        <v>0</v>
      </c>
      <c r="Y27" s="89">
        <f t="shared" si="5"/>
        <v>0</v>
      </c>
      <c r="Z27" s="89">
        <f t="shared" si="6"/>
        <v>0</v>
      </c>
    </row>
    <row r="28" spans="1:26" ht="18.75" customHeight="1">
      <c r="A28" s="64"/>
      <c r="B28" s="63"/>
      <c r="C28" s="63"/>
      <c r="D28" s="64"/>
      <c r="E28" s="65"/>
      <c r="F28" s="64"/>
      <c r="G28" s="64"/>
      <c r="H28" s="64"/>
      <c r="I28" s="64"/>
      <c r="J28" s="64"/>
      <c r="K28" s="64"/>
      <c r="L28" s="64"/>
      <c r="M28" s="64"/>
      <c r="N28" s="64"/>
      <c r="O28" s="64"/>
      <c r="P28" s="64"/>
      <c r="Q28" s="64"/>
      <c r="R28" s="64"/>
      <c r="S28" s="66"/>
      <c r="U28" s="89">
        <f t="shared" si="1"/>
        <v>0</v>
      </c>
      <c r="V28" s="89">
        <f t="shared" si="2"/>
        <v>0</v>
      </c>
      <c r="W28" s="89">
        <f t="shared" si="3"/>
        <v>0</v>
      </c>
      <c r="X28" s="89">
        <f t="shared" si="4"/>
        <v>0</v>
      </c>
      <c r="Y28" s="89">
        <f t="shared" si="5"/>
        <v>0</v>
      </c>
      <c r="Z28" s="89">
        <f t="shared" si="6"/>
        <v>0</v>
      </c>
    </row>
    <row r="29" spans="1:26" ht="18.75" customHeight="1">
      <c r="A29" s="64"/>
      <c r="B29" s="63"/>
      <c r="C29" s="63"/>
      <c r="D29" s="64"/>
      <c r="E29" s="65"/>
      <c r="F29" s="64"/>
      <c r="G29" s="64"/>
      <c r="H29" s="64"/>
      <c r="I29" s="64"/>
      <c r="J29" s="64"/>
      <c r="K29" s="64"/>
      <c r="L29" s="64"/>
      <c r="M29" s="64"/>
      <c r="N29" s="64"/>
      <c r="O29" s="64"/>
      <c r="P29" s="64"/>
      <c r="Q29" s="64"/>
      <c r="R29" s="64"/>
      <c r="S29" s="66"/>
      <c r="U29" s="89">
        <f t="shared" si="1"/>
        <v>0</v>
      </c>
      <c r="V29" s="89">
        <f t="shared" si="2"/>
        <v>0</v>
      </c>
      <c r="W29" s="89">
        <f t="shared" si="3"/>
        <v>0</v>
      </c>
      <c r="X29" s="89">
        <f t="shared" si="4"/>
        <v>0</v>
      </c>
      <c r="Y29" s="89">
        <f t="shared" si="5"/>
        <v>0</v>
      </c>
      <c r="Z29" s="89">
        <f t="shared" si="6"/>
        <v>0</v>
      </c>
    </row>
    <row r="30" spans="1:26" ht="18.75" customHeight="1">
      <c r="A30" s="64"/>
      <c r="B30" s="63"/>
      <c r="C30" s="63"/>
      <c r="D30" s="64"/>
      <c r="E30" s="65"/>
      <c r="F30" s="64"/>
      <c r="G30" s="64"/>
      <c r="H30" s="64"/>
      <c r="I30" s="64"/>
      <c r="J30" s="64"/>
      <c r="K30" s="64"/>
      <c r="L30" s="64"/>
      <c r="M30" s="64"/>
      <c r="N30" s="64"/>
      <c r="O30" s="64"/>
      <c r="P30" s="64"/>
      <c r="Q30" s="64"/>
      <c r="R30" s="64"/>
      <c r="S30" s="66"/>
      <c r="U30" s="89">
        <f t="shared" si="1"/>
        <v>0</v>
      </c>
      <c r="V30" s="89">
        <f t="shared" si="2"/>
        <v>0</v>
      </c>
      <c r="W30" s="89">
        <f t="shared" si="3"/>
        <v>0</v>
      </c>
      <c r="X30" s="89">
        <f t="shared" si="4"/>
        <v>0</v>
      </c>
      <c r="Y30" s="89">
        <f t="shared" si="5"/>
        <v>0</v>
      </c>
      <c r="Z30" s="89">
        <f t="shared" si="6"/>
        <v>0</v>
      </c>
    </row>
    <row r="31" spans="1:26" ht="18.75" customHeight="1">
      <c r="A31" s="64"/>
      <c r="B31" s="63"/>
      <c r="C31" s="63"/>
      <c r="D31" s="64"/>
      <c r="E31" s="65"/>
      <c r="F31" s="64"/>
      <c r="G31" s="64"/>
      <c r="H31" s="64"/>
      <c r="I31" s="64"/>
      <c r="J31" s="64"/>
      <c r="K31" s="64"/>
      <c r="L31" s="64"/>
      <c r="M31" s="64"/>
      <c r="N31" s="64"/>
      <c r="O31" s="64"/>
      <c r="P31" s="64"/>
      <c r="Q31" s="64"/>
      <c r="R31" s="64"/>
      <c r="S31" s="66"/>
      <c r="U31" s="89">
        <f t="shared" si="1"/>
        <v>0</v>
      </c>
      <c r="V31" s="89">
        <f t="shared" si="2"/>
        <v>0</v>
      </c>
      <c r="W31" s="89">
        <f t="shared" si="3"/>
        <v>0</v>
      </c>
      <c r="X31" s="89">
        <f t="shared" si="4"/>
        <v>0</v>
      </c>
      <c r="Y31" s="89">
        <f t="shared" si="5"/>
        <v>0</v>
      </c>
      <c r="Z31" s="89">
        <f t="shared" si="6"/>
        <v>0</v>
      </c>
    </row>
    <row r="32" spans="1:26" ht="18.75" customHeight="1">
      <c r="A32" s="64"/>
      <c r="B32" s="63"/>
      <c r="C32" s="63"/>
      <c r="D32" s="64"/>
      <c r="E32" s="65"/>
      <c r="F32" s="64"/>
      <c r="G32" s="64"/>
      <c r="H32" s="64"/>
      <c r="I32" s="64"/>
      <c r="J32" s="64"/>
      <c r="K32" s="64"/>
      <c r="L32" s="64"/>
      <c r="M32" s="64"/>
      <c r="N32" s="64"/>
      <c r="O32" s="64"/>
      <c r="P32" s="64"/>
      <c r="Q32" s="64"/>
      <c r="R32" s="64"/>
      <c r="S32" s="66"/>
      <c r="U32" s="89">
        <f t="shared" si="1"/>
        <v>0</v>
      </c>
      <c r="V32" s="89">
        <f t="shared" si="2"/>
        <v>0</v>
      </c>
      <c r="W32" s="89">
        <f t="shared" si="3"/>
        <v>0</v>
      </c>
      <c r="X32" s="89">
        <f t="shared" si="4"/>
        <v>0</v>
      </c>
      <c r="Y32" s="89">
        <f t="shared" si="5"/>
        <v>0</v>
      </c>
      <c r="Z32" s="89">
        <f t="shared" si="6"/>
        <v>0</v>
      </c>
    </row>
    <row r="33" spans="1:26" ht="18.75" customHeight="1">
      <c r="A33" s="64"/>
      <c r="B33" s="63"/>
      <c r="C33" s="63"/>
      <c r="D33" s="64"/>
      <c r="E33" s="65"/>
      <c r="F33" s="64"/>
      <c r="G33" s="64"/>
      <c r="H33" s="64"/>
      <c r="I33" s="64"/>
      <c r="J33" s="64"/>
      <c r="K33" s="64"/>
      <c r="L33" s="64"/>
      <c r="M33" s="64"/>
      <c r="N33" s="64"/>
      <c r="O33" s="64"/>
      <c r="P33" s="64"/>
      <c r="Q33" s="64"/>
      <c r="R33" s="64"/>
      <c r="S33" s="66"/>
      <c r="U33" s="89">
        <f t="shared" si="1"/>
        <v>0</v>
      </c>
      <c r="V33" s="89">
        <f t="shared" si="2"/>
        <v>0</v>
      </c>
      <c r="W33" s="89">
        <f t="shared" si="3"/>
        <v>0</v>
      </c>
      <c r="X33" s="89">
        <f t="shared" si="4"/>
        <v>0</v>
      </c>
      <c r="Y33" s="89">
        <f t="shared" si="5"/>
        <v>0</v>
      </c>
      <c r="Z33" s="89">
        <f t="shared" si="6"/>
        <v>0</v>
      </c>
    </row>
    <row r="34" spans="1:26" ht="18.75" customHeight="1">
      <c r="A34" s="64"/>
      <c r="B34" s="63"/>
      <c r="C34" s="63"/>
      <c r="D34" s="64"/>
      <c r="E34" s="65"/>
      <c r="F34" s="64"/>
      <c r="G34" s="64"/>
      <c r="H34" s="64"/>
      <c r="I34" s="64"/>
      <c r="J34" s="64"/>
      <c r="K34" s="64"/>
      <c r="L34" s="64"/>
      <c r="M34" s="64"/>
      <c r="N34" s="64"/>
      <c r="O34" s="64"/>
      <c r="P34" s="64"/>
      <c r="Q34" s="64"/>
      <c r="R34" s="64"/>
      <c r="S34" s="66"/>
      <c r="U34" s="89">
        <f t="shared" si="1"/>
        <v>0</v>
      </c>
      <c r="V34" s="89">
        <f t="shared" si="2"/>
        <v>0</v>
      </c>
      <c r="W34" s="89">
        <f t="shared" si="3"/>
        <v>0</v>
      </c>
      <c r="X34" s="89">
        <f t="shared" si="4"/>
        <v>0</v>
      </c>
      <c r="Y34" s="89">
        <f t="shared" si="5"/>
        <v>0</v>
      </c>
      <c r="Z34" s="89">
        <f t="shared" si="6"/>
        <v>0</v>
      </c>
    </row>
    <row r="35" spans="1:26" ht="18.75" customHeight="1">
      <c r="A35" s="64"/>
      <c r="B35" s="63"/>
      <c r="C35" s="63"/>
      <c r="D35" s="64"/>
      <c r="E35" s="65"/>
      <c r="F35" s="64"/>
      <c r="G35" s="64"/>
      <c r="H35" s="64"/>
      <c r="I35" s="64"/>
      <c r="J35" s="64"/>
      <c r="K35" s="64"/>
      <c r="L35" s="64"/>
      <c r="M35" s="64"/>
      <c r="N35" s="64"/>
      <c r="O35" s="64"/>
      <c r="P35" s="64"/>
      <c r="Q35" s="64"/>
      <c r="R35" s="64"/>
      <c r="S35" s="66"/>
      <c r="U35" s="89">
        <f t="shared" si="1"/>
        <v>0</v>
      </c>
      <c r="V35" s="89">
        <f t="shared" si="2"/>
        <v>0</v>
      </c>
      <c r="W35" s="89">
        <f t="shared" si="3"/>
        <v>0</v>
      </c>
      <c r="X35" s="89">
        <f t="shared" si="4"/>
        <v>0</v>
      </c>
      <c r="Y35" s="89">
        <f t="shared" si="5"/>
        <v>0</v>
      </c>
      <c r="Z35" s="89">
        <f t="shared" si="6"/>
        <v>0</v>
      </c>
    </row>
    <row r="36" spans="1:26" ht="18.75" customHeight="1">
      <c r="A36" s="64"/>
      <c r="B36" s="63"/>
      <c r="C36" s="63"/>
      <c r="D36" s="64"/>
      <c r="E36" s="65"/>
      <c r="F36" s="64"/>
      <c r="G36" s="64"/>
      <c r="H36" s="64"/>
      <c r="I36" s="64"/>
      <c r="J36" s="64"/>
      <c r="K36" s="64"/>
      <c r="L36" s="64"/>
      <c r="M36" s="64"/>
      <c r="N36" s="64"/>
      <c r="O36" s="64"/>
      <c r="P36" s="64"/>
      <c r="Q36" s="64"/>
      <c r="R36" s="64"/>
      <c r="S36" s="66"/>
      <c r="U36" s="89">
        <f t="shared" si="1"/>
        <v>0</v>
      </c>
      <c r="V36" s="89">
        <f t="shared" si="2"/>
        <v>0</v>
      </c>
      <c r="W36" s="89">
        <f t="shared" si="3"/>
        <v>0</v>
      </c>
      <c r="X36" s="89">
        <f t="shared" si="4"/>
        <v>0</v>
      </c>
      <c r="Y36" s="89">
        <f t="shared" si="5"/>
        <v>0</v>
      </c>
      <c r="Z36" s="89">
        <f t="shared" si="6"/>
        <v>0</v>
      </c>
    </row>
    <row r="37" spans="1:26" ht="18.75" customHeight="1">
      <c r="A37" s="64"/>
      <c r="B37" s="63"/>
      <c r="C37" s="63"/>
      <c r="D37" s="64"/>
      <c r="E37" s="65"/>
      <c r="F37" s="64"/>
      <c r="G37" s="64"/>
      <c r="H37" s="64"/>
      <c r="I37" s="64"/>
      <c r="J37" s="64"/>
      <c r="K37" s="64"/>
      <c r="L37" s="64"/>
      <c r="M37" s="64"/>
      <c r="N37" s="64"/>
      <c r="O37" s="64"/>
      <c r="P37" s="64"/>
      <c r="Q37" s="64"/>
      <c r="R37" s="64"/>
      <c r="S37" s="66"/>
      <c r="U37" s="89">
        <f t="shared" si="1"/>
        <v>0</v>
      </c>
      <c r="V37" s="89">
        <f t="shared" si="2"/>
        <v>0</v>
      </c>
      <c r="W37" s="89">
        <f t="shared" si="3"/>
        <v>0</v>
      </c>
      <c r="X37" s="89">
        <f t="shared" si="4"/>
        <v>0</v>
      </c>
      <c r="Y37" s="89">
        <f t="shared" si="5"/>
        <v>0</v>
      </c>
      <c r="Z37" s="89">
        <f t="shared" si="6"/>
        <v>0</v>
      </c>
    </row>
    <row r="38" spans="1:26" ht="18.75" customHeight="1">
      <c r="A38" s="64"/>
      <c r="B38" s="63"/>
      <c r="C38" s="63"/>
      <c r="D38" s="64"/>
      <c r="E38" s="65"/>
      <c r="F38" s="64"/>
      <c r="G38" s="64"/>
      <c r="H38" s="64"/>
      <c r="I38" s="64"/>
      <c r="J38" s="64"/>
      <c r="K38" s="64"/>
      <c r="L38" s="64"/>
      <c r="M38" s="64"/>
      <c r="N38" s="64"/>
      <c r="O38" s="64"/>
      <c r="P38" s="64"/>
      <c r="Q38" s="64"/>
      <c r="R38" s="64"/>
      <c r="S38" s="66"/>
      <c r="U38" s="89">
        <f t="shared" si="1"/>
        <v>0</v>
      </c>
      <c r="V38" s="89">
        <f t="shared" si="2"/>
        <v>0</v>
      </c>
      <c r="W38" s="89">
        <f t="shared" si="3"/>
        <v>0</v>
      </c>
      <c r="X38" s="89">
        <f t="shared" si="4"/>
        <v>0</v>
      </c>
      <c r="Y38" s="89">
        <f t="shared" si="5"/>
        <v>0</v>
      </c>
      <c r="Z38" s="89">
        <f t="shared" si="6"/>
        <v>0</v>
      </c>
    </row>
    <row r="39" spans="1:26" ht="18.75" customHeight="1">
      <c r="A39" s="64"/>
      <c r="B39" s="63"/>
      <c r="C39" s="63"/>
      <c r="D39" s="64"/>
      <c r="E39" s="65"/>
      <c r="F39" s="64"/>
      <c r="G39" s="64"/>
      <c r="H39" s="64"/>
      <c r="I39" s="64"/>
      <c r="J39" s="64"/>
      <c r="K39" s="64"/>
      <c r="L39" s="64"/>
      <c r="M39" s="64"/>
      <c r="N39" s="64"/>
      <c r="O39" s="64"/>
      <c r="P39" s="64"/>
      <c r="Q39" s="64"/>
      <c r="R39" s="64"/>
      <c r="S39" s="66"/>
      <c r="U39" s="89">
        <f t="shared" si="1"/>
        <v>0</v>
      </c>
      <c r="V39" s="89">
        <f t="shared" si="2"/>
        <v>0</v>
      </c>
      <c r="W39" s="89">
        <f t="shared" si="3"/>
        <v>0</v>
      </c>
      <c r="X39" s="89">
        <f t="shared" si="4"/>
        <v>0</v>
      </c>
      <c r="Y39" s="89">
        <f t="shared" si="5"/>
        <v>0</v>
      </c>
      <c r="Z39" s="89">
        <f t="shared" si="6"/>
        <v>0</v>
      </c>
    </row>
    <row r="40" spans="1:26" ht="18.75" customHeight="1">
      <c r="A40" s="64"/>
      <c r="B40" s="63"/>
      <c r="C40" s="63"/>
      <c r="D40" s="64"/>
      <c r="E40" s="65"/>
      <c r="F40" s="64"/>
      <c r="G40" s="64"/>
      <c r="H40" s="64"/>
      <c r="I40" s="64"/>
      <c r="J40" s="64"/>
      <c r="K40" s="64"/>
      <c r="L40" s="64"/>
      <c r="M40" s="64"/>
      <c r="N40" s="64"/>
      <c r="O40" s="64"/>
      <c r="P40" s="64"/>
      <c r="Q40" s="64"/>
      <c r="R40" s="64"/>
      <c r="S40" s="66"/>
      <c r="U40" s="89">
        <f t="shared" si="1"/>
        <v>0</v>
      </c>
      <c r="V40" s="89">
        <f t="shared" si="2"/>
        <v>0</v>
      </c>
      <c r="W40" s="89">
        <f t="shared" si="3"/>
        <v>0</v>
      </c>
      <c r="X40" s="89">
        <f t="shared" si="4"/>
        <v>0</v>
      </c>
      <c r="Y40" s="89">
        <f t="shared" si="5"/>
        <v>0</v>
      </c>
      <c r="Z40" s="89">
        <f t="shared" si="6"/>
        <v>0</v>
      </c>
    </row>
    <row r="41" spans="1:26" ht="18.75" customHeight="1">
      <c r="A41" s="64"/>
      <c r="B41" s="63"/>
      <c r="C41" s="63"/>
      <c r="D41" s="64"/>
      <c r="E41" s="65"/>
      <c r="F41" s="64"/>
      <c r="G41" s="64"/>
      <c r="H41" s="64"/>
      <c r="I41" s="64"/>
      <c r="J41" s="64"/>
      <c r="K41" s="64"/>
      <c r="L41" s="64"/>
      <c r="M41" s="64"/>
      <c r="N41" s="64"/>
      <c r="O41" s="64"/>
      <c r="P41" s="64"/>
      <c r="Q41" s="64"/>
      <c r="R41" s="64"/>
      <c r="S41" s="66"/>
      <c r="U41" s="89">
        <f t="shared" si="1"/>
        <v>0</v>
      </c>
      <c r="V41" s="89">
        <f t="shared" si="2"/>
        <v>0</v>
      </c>
      <c r="W41" s="89">
        <f t="shared" si="3"/>
        <v>0</v>
      </c>
      <c r="X41" s="89">
        <f t="shared" si="4"/>
        <v>0</v>
      </c>
      <c r="Y41" s="89">
        <f t="shared" si="5"/>
        <v>0</v>
      </c>
      <c r="Z41" s="89">
        <f t="shared" si="6"/>
        <v>0</v>
      </c>
    </row>
    <row r="42" spans="1:26" ht="18.75" customHeight="1">
      <c r="A42" s="64"/>
      <c r="B42" s="63"/>
      <c r="C42" s="63"/>
      <c r="D42" s="64"/>
      <c r="E42" s="65"/>
      <c r="F42" s="64"/>
      <c r="G42" s="64"/>
      <c r="H42" s="64"/>
      <c r="I42" s="64"/>
      <c r="J42" s="64"/>
      <c r="K42" s="64"/>
      <c r="L42" s="64"/>
      <c r="M42" s="64"/>
      <c r="N42" s="64"/>
      <c r="O42" s="64"/>
      <c r="P42" s="64"/>
      <c r="Q42" s="64"/>
      <c r="R42" s="64"/>
      <c r="S42" s="66"/>
      <c r="U42" s="89">
        <f t="shared" si="1"/>
        <v>0</v>
      </c>
      <c r="V42" s="89">
        <f t="shared" si="2"/>
        <v>0</v>
      </c>
      <c r="W42" s="89">
        <f t="shared" si="3"/>
        <v>0</v>
      </c>
      <c r="X42" s="89">
        <f t="shared" si="4"/>
        <v>0</v>
      </c>
      <c r="Y42" s="89">
        <f t="shared" si="5"/>
        <v>0</v>
      </c>
      <c r="Z42" s="89">
        <f t="shared" si="6"/>
        <v>0</v>
      </c>
    </row>
    <row r="43" spans="1:26" ht="18.75" customHeight="1">
      <c r="A43" s="64"/>
      <c r="B43" s="63"/>
      <c r="C43" s="63"/>
      <c r="D43" s="64"/>
      <c r="E43" s="65"/>
      <c r="F43" s="64"/>
      <c r="G43" s="64"/>
      <c r="H43" s="64"/>
      <c r="I43" s="64"/>
      <c r="J43" s="64"/>
      <c r="K43" s="64"/>
      <c r="L43" s="64"/>
      <c r="M43" s="64"/>
      <c r="N43" s="64"/>
      <c r="O43" s="64"/>
      <c r="P43" s="64"/>
      <c r="Q43" s="64"/>
      <c r="R43" s="64"/>
      <c r="S43" s="66"/>
      <c r="U43" s="89">
        <f t="shared" si="1"/>
        <v>0</v>
      </c>
      <c r="V43" s="89">
        <f t="shared" si="2"/>
        <v>0</v>
      </c>
      <c r="W43" s="89">
        <f t="shared" si="3"/>
        <v>0</v>
      </c>
      <c r="X43" s="89">
        <f t="shared" si="4"/>
        <v>0</v>
      </c>
      <c r="Y43" s="89">
        <f t="shared" si="5"/>
        <v>0</v>
      </c>
      <c r="Z43" s="89">
        <f t="shared" si="6"/>
        <v>0</v>
      </c>
    </row>
    <row r="44" spans="1:26" ht="18.75" customHeight="1">
      <c r="A44" s="64"/>
      <c r="B44" s="63"/>
      <c r="C44" s="63"/>
      <c r="D44" s="64"/>
      <c r="E44" s="65"/>
      <c r="F44" s="64"/>
      <c r="G44" s="64"/>
      <c r="H44" s="64"/>
      <c r="I44" s="64"/>
      <c r="J44" s="64"/>
      <c r="K44" s="64"/>
      <c r="L44" s="64"/>
      <c r="M44" s="64"/>
      <c r="N44" s="64"/>
      <c r="O44" s="64"/>
      <c r="P44" s="64"/>
      <c r="Q44" s="64"/>
      <c r="R44" s="64"/>
      <c r="S44" s="66"/>
      <c r="U44" s="89">
        <f t="shared" si="1"/>
        <v>0</v>
      </c>
      <c r="V44" s="89">
        <f t="shared" si="2"/>
        <v>0</v>
      </c>
      <c r="W44" s="89">
        <f t="shared" si="3"/>
        <v>0</v>
      </c>
      <c r="X44" s="89">
        <f t="shared" si="4"/>
        <v>0</v>
      </c>
      <c r="Y44" s="89">
        <f t="shared" si="5"/>
        <v>0</v>
      </c>
      <c r="Z44" s="89">
        <f t="shared" si="6"/>
        <v>0</v>
      </c>
    </row>
    <row r="45" spans="1:26" ht="18.75" customHeight="1">
      <c r="A45" s="64"/>
      <c r="B45" s="63"/>
      <c r="C45" s="63"/>
      <c r="D45" s="64"/>
      <c r="E45" s="65"/>
      <c r="F45" s="64"/>
      <c r="G45" s="64"/>
      <c r="H45" s="64"/>
      <c r="I45" s="64"/>
      <c r="J45" s="64"/>
      <c r="K45" s="64"/>
      <c r="L45" s="64"/>
      <c r="M45" s="64"/>
      <c r="N45" s="64"/>
      <c r="O45" s="64"/>
      <c r="P45" s="64"/>
      <c r="Q45" s="64"/>
      <c r="R45" s="64"/>
      <c r="S45" s="66"/>
      <c r="U45" s="89">
        <f t="shared" si="1"/>
        <v>0</v>
      </c>
      <c r="V45" s="89">
        <f t="shared" si="2"/>
        <v>0</v>
      </c>
      <c r="W45" s="89">
        <f t="shared" si="3"/>
        <v>0</v>
      </c>
      <c r="X45" s="89">
        <f t="shared" si="4"/>
        <v>0</v>
      </c>
      <c r="Y45" s="89">
        <f t="shared" si="5"/>
        <v>0</v>
      </c>
      <c r="Z45" s="89">
        <f t="shared" si="6"/>
        <v>0</v>
      </c>
    </row>
    <row r="46" spans="1:26" ht="18.75" customHeight="1">
      <c r="A46" s="64"/>
      <c r="B46" s="63"/>
      <c r="C46" s="63"/>
      <c r="D46" s="64"/>
      <c r="E46" s="65"/>
      <c r="F46" s="64"/>
      <c r="G46" s="64"/>
      <c r="H46" s="64"/>
      <c r="I46" s="64"/>
      <c r="J46" s="64"/>
      <c r="K46" s="64"/>
      <c r="L46" s="64"/>
      <c r="M46" s="64"/>
      <c r="N46" s="64"/>
      <c r="O46" s="64"/>
      <c r="P46" s="64"/>
      <c r="Q46" s="64"/>
      <c r="R46" s="64"/>
      <c r="S46" s="66"/>
      <c r="U46" s="89">
        <f t="shared" si="1"/>
        <v>0</v>
      </c>
      <c r="V46" s="89">
        <f t="shared" si="2"/>
        <v>0</v>
      </c>
      <c r="W46" s="89">
        <f t="shared" si="3"/>
        <v>0</v>
      </c>
      <c r="X46" s="89">
        <f t="shared" si="4"/>
        <v>0</v>
      </c>
      <c r="Y46" s="89">
        <f t="shared" si="5"/>
        <v>0</v>
      </c>
      <c r="Z46" s="89">
        <f t="shared" si="6"/>
        <v>0</v>
      </c>
    </row>
    <row r="47" spans="1:26" ht="18.75" customHeight="1">
      <c r="A47" s="64"/>
      <c r="B47" s="63"/>
      <c r="C47" s="63"/>
      <c r="D47" s="64"/>
      <c r="E47" s="65"/>
      <c r="F47" s="64"/>
      <c r="G47" s="64"/>
      <c r="H47" s="64"/>
      <c r="I47" s="64"/>
      <c r="J47" s="64"/>
      <c r="K47" s="64"/>
      <c r="L47" s="64"/>
      <c r="M47" s="64"/>
      <c r="N47" s="64"/>
      <c r="O47" s="64"/>
      <c r="P47" s="64"/>
      <c r="Q47" s="64"/>
      <c r="R47" s="64"/>
      <c r="S47" s="66"/>
      <c r="U47" s="89">
        <f t="shared" si="1"/>
        <v>0</v>
      </c>
      <c r="V47" s="89">
        <f t="shared" si="2"/>
        <v>0</v>
      </c>
      <c r="W47" s="89">
        <f t="shared" si="3"/>
        <v>0</v>
      </c>
      <c r="X47" s="89">
        <f t="shared" si="4"/>
        <v>0</v>
      </c>
      <c r="Y47" s="89">
        <f t="shared" si="5"/>
        <v>0</v>
      </c>
      <c r="Z47" s="89">
        <f t="shared" si="6"/>
        <v>0</v>
      </c>
    </row>
    <row r="48" spans="1:26" ht="18.75" customHeight="1">
      <c r="A48" s="64"/>
      <c r="B48" s="63"/>
      <c r="C48" s="63"/>
      <c r="D48" s="64"/>
      <c r="E48" s="65"/>
      <c r="F48" s="64"/>
      <c r="G48" s="64"/>
      <c r="H48" s="64"/>
      <c r="I48" s="64"/>
      <c r="J48" s="64"/>
      <c r="K48" s="64"/>
      <c r="L48" s="64"/>
      <c r="M48" s="64"/>
      <c r="N48" s="64"/>
      <c r="O48" s="64"/>
      <c r="P48" s="64"/>
      <c r="Q48" s="64"/>
      <c r="R48" s="64"/>
      <c r="S48" s="66"/>
      <c r="U48" s="89">
        <f t="shared" si="1"/>
        <v>0</v>
      </c>
      <c r="V48" s="89">
        <f t="shared" si="2"/>
        <v>0</v>
      </c>
      <c r="W48" s="89">
        <f t="shared" si="3"/>
        <v>0</v>
      </c>
      <c r="X48" s="89">
        <f t="shared" si="4"/>
        <v>0</v>
      </c>
      <c r="Y48" s="89">
        <f t="shared" si="5"/>
        <v>0</v>
      </c>
      <c r="Z48" s="89">
        <f t="shared" si="6"/>
        <v>0</v>
      </c>
    </row>
    <row r="49" spans="1:26" ht="18.75" customHeight="1">
      <c r="A49" s="64"/>
      <c r="B49" s="63"/>
      <c r="C49" s="63"/>
      <c r="D49" s="64"/>
      <c r="E49" s="65"/>
      <c r="F49" s="64"/>
      <c r="G49" s="64"/>
      <c r="H49" s="64"/>
      <c r="I49" s="64"/>
      <c r="J49" s="64"/>
      <c r="K49" s="64"/>
      <c r="L49" s="64"/>
      <c r="M49" s="64"/>
      <c r="N49" s="64"/>
      <c r="O49" s="64"/>
      <c r="P49" s="64"/>
      <c r="Q49" s="64"/>
      <c r="R49" s="64"/>
      <c r="S49" s="66"/>
      <c r="U49" s="89">
        <f t="shared" si="1"/>
        <v>0</v>
      </c>
      <c r="V49" s="89">
        <f t="shared" si="2"/>
        <v>0</v>
      </c>
      <c r="W49" s="89">
        <f t="shared" si="3"/>
        <v>0</v>
      </c>
      <c r="X49" s="89">
        <f t="shared" si="4"/>
        <v>0</v>
      </c>
      <c r="Y49" s="89">
        <f t="shared" si="5"/>
        <v>0</v>
      </c>
      <c r="Z49" s="89">
        <f t="shared" si="6"/>
        <v>0</v>
      </c>
    </row>
    <row r="50" spans="1:26" ht="18.75" customHeight="1">
      <c r="A50" s="64"/>
      <c r="B50" s="63"/>
      <c r="C50" s="63"/>
      <c r="D50" s="64"/>
      <c r="E50" s="65"/>
      <c r="F50" s="64"/>
      <c r="G50" s="64"/>
      <c r="H50" s="64"/>
      <c r="I50" s="64"/>
      <c r="J50" s="64"/>
      <c r="K50" s="64"/>
      <c r="L50" s="64"/>
      <c r="M50" s="64"/>
      <c r="N50" s="64"/>
      <c r="O50" s="64"/>
      <c r="P50" s="64"/>
      <c r="Q50" s="64"/>
      <c r="R50" s="64"/>
      <c r="S50" s="66"/>
      <c r="U50" s="89">
        <f t="shared" si="1"/>
        <v>0</v>
      </c>
      <c r="V50" s="89">
        <f t="shared" si="2"/>
        <v>0</v>
      </c>
      <c r="W50" s="89">
        <f t="shared" si="3"/>
        <v>0</v>
      </c>
      <c r="X50" s="89">
        <f t="shared" si="4"/>
        <v>0</v>
      </c>
      <c r="Y50" s="89">
        <f t="shared" si="5"/>
        <v>0</v>
      </c>
      <c r="Z50" s="89">
        <f t="shared" si="6"/>
        <v>0</v>
      </c>
    </row>
    <row r="51" spans="1:26" ht="18.75" customHeight="1">
      <c r="A51" s="64"/>
      <c r="B51" s="63"/>
      <c r="C51" s="63"/>
      <c r="D51" s="64"/>
      <c r="E51" s="65"/>
      <c r="F51" s="64"/>
      <c r="G51" s="64"/>
      <c r="H51" s="64"/>
      <c r="I51" s="64"/>
      <c r="J51" s="64"/>
      <c r="K51" s="64"/>
      <c r="L51" s="64"/>
      <c r="M51" s="64"/>
      <c r="N51" s="64"/>
      <c r="O51" s="64"/>
      <c r="P51" s="64"/>
      <c r="Q51" s="64"/>
      <c r="R51" s="64"/>
      <c r="S51" s="66"/>
      <c r="U51" s="89">
        <f t="shared" si="1"/>
        <v>0</v>
      </c>
      <c r="V51" s="89">
        <f t="shared" si="2"/>
        <v>0</v>
      </c>
      <c r="W51" s="89">
        <f t="shared" si="3"/>
        <v>0</v>
      </c>
      <c r="X51" s="89">
        <f t="shared" si="4"/>
        <v>0</v>
      </c>
      <c r="Y51" s="89">
        <f t="shared" si="5"/>
        <v>0</v>
      </c>
      <c r="Z51" s="89">
        <f t="shared" si="6"/>
        <v>0</v>
      </c>
    </row>
    <row r="52" spans="1:26" ht="18.75" customHeight="1">
      <c r="A52" s="64"/>
      <c r="B52" s="63"/>
      <c r="C52" s="63"/>
      <c r="D52" s="64"/>
      <c r="E52" s="65"/>
      <c r="F52" s="64"/>
      <c r="G52" s="64"/>
      <c r="H52" s="64"/>
      <c r="I52" s="64"/>
      <c r="J52" s="64"/>
      <c r="K52" s="64"/>
      <c r="L52" s="64"/>
      <c r="M52" s="64"/>
      <c r="N52" s="64"/>
      <c r="O52" s="64"/>
      <c r="P52" s="64"/>
      <c r="Q52" s="64"/>
      <c r="R52" s="64"/>
      <c r="S52" s="66"/>
      <c r="U52" s="89">
        <f t="shared" si="1"/>
        <v>0</v>
      </c>
      <c r="V52" s="89">
        <f t="shared" si="2"/>
        <v>0</v>
      </c>
      <c r="W52" s="89">
        <f t="shared" si="3"/>
        <v>0</v>
      </c>
      <c r="X52" s="89">
        <f t="shared" si="4"/>
        <v>0</v>
      </c>
      <c r="Y52" s="89">
        <f t="shared" si="5"/>
        <v>0</v>
      </c>
      <c r="Z52" s="89">
        <f t="shared" si="6"/>
        <v>0</v>
      </c>
    </row>
    <row r="53" spans="1:26" ht="18.75" customHeight="1">
      <c r="A53" s="64"/>
      <c r="B53" s="63"/>
      <c r="C53" s="63"/>
      <c r="D53" s="64"/>
      <c r="E53" s="65"/>
      <c r="F53" s="64"/>
      <c r="G53" s="64"/>
      <c r="H53" s="64"/>
      <c r="I53" s="64"/>
      <c r="J53" s="64"/>
      <c r="K53" s="64"/>
      <c r="L53" s="64"/>
      <c r="M53" s="64"/>
      <c r="N53" s="64"/>
      <c r="O53" s="64"/>
      <c r="P53" s="64"/>
      <c r="Q53" s="64"/>
      <c r="R53" s="64"/>
      <c r="S53" s="66"/>
      <c r="U53" s="89">
        <f t="shared" si="1"/>
        <v>0</v>
      </c>
      <c r="V53" s="89">
        <f t="shared" si="2"/>
        <v>0</v>
      </c>
      <c r="W53" s="89">
        <f t="shared" si="3"/>
        <v>0</v>
      </c>
      <c r="X53" s="89">
        <f t="shared" si="4"/>
        <v>0</v>
      </c>
      <c r="Y53" s="89">
        <f t="shared" si="5"/>
        <v>0</v>
      </c>
      <c r="Z53" s="89">
        <f t="shared" si="6"/>
        <v>0</v>
      </c>
    </row>
    <row r="54" spans="1:26" ht="18.75" customHeight="1">
      <c r="A54" s="64"/>
      <c r="B54" s="63"/>
      <c r="C54" s="63"/>
      <c r="D54" s="64"/>
      <c r="E54" s="65"/>
      <c r="F54" s="64"/>
      <c r="G54" s="64"/>
      <c r="H54" s="64"/>
      <c r="I54" s="64"/>
      <c r="J54" s="64"/>
      <c r="K54" s="64"/>
      <c r="L54" s="64"/>
      <c r="M54" s="64"/>
      <c r="N54" s="64"/>
      <c r="O54" s="64"/>
      <c r="P54" s="64"/>
      <c r="Q54" s="64"/>
      <c r="R54" s="64"/>
      <c r="S54" s="66"/>
      <c r="U54" s="89">
        <f t="shared" si="1"/>
        <v>0</v>
      </c>
      <c r="V54" s="89">
        <f t="shared" si="2"/>
        <v>0</v>
      </c>
      <c r="W54" s="89">
        <f t="shared" si="3"/>
        <v>0</v>
      </c>
      <c r="X54" s="89">
        <f t="shared" si="4"/>
        <v>0</v>
      </c>
      <c r="Y54" s="89">
        <f t="shared" si="5"/>
        <v>0</v>
      </c>
      <c r="Z54" s="89">
        <f t="shared" si="6"/>
        <v>0</v>
      </c>
    </row>
    <row r="55" spans="1:26" ht="18.75" customHeight="1">
      <c r="A55" s="64"/>
      <c r="B55" s="63"/>
      <c r="C55" s="63"/>
      <c r="D55" s="64"/>
      <c r="E55" s="65"/>
      <c r="F55" s="64"/>
      <c r="G55" s="64"/>
      <c r="H55" s="64"/>
      <c r="I55" s="64"/>
      <c r="J55" s="64"/>
      <c r="K55" s="64"/>
      <c r="L55" s="64"/>
      <c r="M55" s="64"/>
      <c r="N55" s="64"/>
      <c r="O55" s="64"/>
      <c r="P55" s="64"/>
      <c r="Q55" s="64"/>
      <c r="R55" s="64"/>
      <c r="S55" s="66"/>
      <c r="U55" s="89">
        <f t="shared" si="1"/>
        <v>0</v>
      </c>
      <c r="V55" s="89">
        <f t="shared" si="2"/>
        <v>0</v>
      </c>
      <c r="W55" s="89">
        <f t="shared" si="3"/>
        <v>0</v>
      </c>
      <c r="X55" s="89">
        <f t="shared" si="4"/>
        <v>0</v>
      </c>
      <c r="Y55" s="89">
        <f t="shared" si="5"/>
        <v>0</v>
      </c>
      <c r="Z55" s="89">
        <f t="shared" si="6"/>
        <v>0</v>
      </c>
    </row>
    <row r="56" spans="1:26" ht="18.75" customHeight="1">
      <c r="A56" s="64"/>
      <c r="B56" s="63"/>
      <c r="C56" s="63"/>
      <c r="D56" s="64"/>
      <c r="E56" s="65"/>
      <c r="F56" s="64"/>
      <c r="G56" s="64"/>
      <c r="H56" s="64"/>
      <c r="I56" s="64"/>
      <c r="J56" s="64"/>
      <c r="K56" s="64"/>
      <c r="L56" s="64"/>
      <c r="M56" s="64"/>
      <c r="N56" s="64"/>
      <c r="O56" s="64"/>
      <c r="P56" s="64"/>
      <c r="Q56" s="64"/>
      <c r="R56" s="64"/>
      <c r="S56" s="66"/>
      <c r="U56" s="89">
        <f t="shared" si="1"/>
        <v>0</v>
      </c>
      <c r="V56" s="89">
        <f t="shared" si="2"/>
        <v>0</v>
      </c>
      <c r="W56" s="89">
        <f t="shared" si="3"/>
        <v>0</v>
      </c>
      <c r="X56" s="89">
        <f t="shared" si="4"/>
        <v>0</v>
      </c>
      <c r="Y56" s="89">
        <f t="shared" si="5"/>
        <v>0</v>
      </c>
      <c r="Z56" s="89">
        <f t="shared" si="6"/>
        <v>0</v>
      </c>
    </row>
    <row r="57" spans="1:26" ht="18.75" customHeight="1">
      <c r="A57" s="64"/>
      <c r="B57" s="63"/>
      <c r="C57" s="63"/>
      <c r="D57" s="64"/>
      <c r="E57" s="65"/>
      <c r="F57" s="64"/>
      <c r="G57" s="64"/>
      <c r="H57" s="64"/>
      <c r="I57" s="64"/>
      <c r="J57" s="64"/>
      <c r="K57" s="64"/>
      <c r="L57" s="64"/>
      <c r="M57" s="64"/>
      <c r="N57" s="64"/>
      <c r="O57" s="64"/>
      <c r="P57" s="64"/>
      <c r="Q57" s="64"/>
      <c r="R57" s="64"/>
      <c r="S57" s="66"/>
      <c r="U57" s="89">
        <f t="shared" si="1"/>
        <v>0</v>
      </c>
      <c r="V57" s="89">
        <f t="shared" si="2"/>
        <v>0</v>
      </c>
      <c r="W57" s="89">
        <f t="shared" si="3"/>
        <v>0</v>
      </c>
      <c r="X57" s="89">
        <f t="shared" si="4"/>
        <v>0</v>
      </c>
      <c r="Y57" s="89">
        <f t="shared" si="5"/>
        <v>0</v>
      </c>
      <c r="Z57" s="89">
        <f t="shared" si="6"/>
        <v>0</v>
      </c>
    </row>
    <row r="58" spans="1:26" ht="18.75" customHeight="1">
      <c r="A58" s="64"/>
      <c r="B58" s="63"/>
      <c r="C58" s="63"/>
      <c r="D58" s="64"/>
      <c r="E58" s="65"/>
      <c r="F58" s="64"/>
      <c r="G58" s="64"/>
      <c r="H58" s="64"/>
      <c r="I58" s="64"/>
      <c r="J58" s="64"/>
      <c r="K58" s="64"/>
      <c r="L58" s="64"/>
      <c r="M58" s="64"/>
      <c r="N58" s="64"/>
      <c r="O58" s="64"/>
      <c r="P58" s="64"/>
      <c r="Q58" s="64"/>
      <c r="R58" s="64"/>
      <c r="S58" s="66"/>
      <c r="U58" s="89">
        <f t="shared" si="1"/>
        <v>0</v>
      </c>
      <c r="V58" s="89">
        <f t="shared" si="2"/>
        <v>0</v>
      </c>
      <c r="W58" s="89">
        <f t="shared" si="3"/>
        <v>0</v>
      </c>
      <c r="X58" s="89">
        <f t="shared" si="4"/>
        <v>0</v>
      </c>
      <c r="Y58" s="89">
        <f t="shared" si="5"/>
        <v>0</v>
      </c>
      <c r="Z58" s="89">
        <f t="shared" si="6"/>
        <v>0</v>
      </c>
    </row>
    <row r="59" spans="1:26" ht="18.75" customHeight="1">
      <c r="A59" s="64"/>
      <c r="B59" s="63"/>
      <c r="C59" s="63"/>
      <c r="D59" s="64"/>
      <c r="E59" s="65"/>
      <c r="F59" s="64"/>
      <c r="G59" s="64"/>
      <c r="H59" s="64"/>
      <c r="I59" s="64"/>
      <c r="J59" s="64"/>
      <c r="K59" s="64"/>
      <c r="L59" s="64"/>
      <c r="M59" s="64"/>
      <c r="N59" s="64"/>
      <c r="O59" s="64"/>
      <c r="P59" s="64"/>
      <c r="Q59" s="64"/>
      <c r="R59" s="64"/>
      <c r="S59" s="66"/>
      <c r="U59" s="89">
        <f t="shared" si="1"/>
        <v>0</v>
      </c>
      <c r="V59" s="89">
        <f t="shared" si="2"/>
        <v>0</v>
      </c>
      <c r="W59" s="89">
        <f t="shared" si="3"/>
        <v>0</v>
      </c>
      <c r="X59" s="89">
        <f t="shared" si="4"/>
        <v>0</v>
      </c>
      <c r="Y59" s="89">
        <f t="shared" si="5"/>
        <v>0</v>
      </c>
      <c r="Z59" s="89">
        <f t="shared" si="6"/>
        <v>0</v>
      </c>
    </row>
    <row r="60" spans="1:26" ht="18.75" customHeight="1">
      <c r="A60" s="64"/>
      <c r="B60" s="63"/>
      <c r="C60" s="63"/>
      <c r="D60" s="64"/>
      <c r="E60" s="65"/>
      <c r="F60" s="64"/>
      <c r="G60" s="64"/>
      <c r="H60" s="64"/>
      <c r="I60" s="64"/>
      <c r="J60" s="64"/>
      <c r="K60" s="64"/>
      <c r="L60" s="64"/>
      <c r="M60" s="64"/>
      <c r="N60" s="64"/>
      <c r="O60" s="64"/>
      <c r="P60" s="64"/>
      <c r="Q60" s="64"/>
      <c r="R60" s="64"/>
      <c r="S60" s="66"/>
      <c r="U60" s="89">
        <f t="shared" si="1"/>
        <v>0</v>
      </c>
      <c r="V60" s="89">
        <f t="shared" si="2"/>
        <v>0</v>
      </c>
      <c r="W60" s="89">
        <f t="shared" si="3"/>
        <v>0</v>
      </c>
      <c r="X60" s="89">
        <f t="shared" si="4"/>
        <v>0</v>
      </c>
      <c r="Y60" s="89">
        <f t="shared" si="5"/>
        <v>0</v>
      </c>
      <c r="Z60" s="89">
        <f t="shared" si="6"/>
        <v>0</v>
      </c>
    </row>
    <row r="61" spans="1:26" ht="18.75" customHeight="1">
      <c r="A61" s="64"/>
      <c r="B61" s="63"/>
      <c r="C61" s="63"/>
      <c r="D61" s="64"/>
      <c r="E61" s="65"/>
      <c r="F61" s="64"/>
      <c r="G61" s="64"/>
      <c r="H61" s="64"/>
      <c r="I61" s="64"/>
      <c r="J61" s="64"/>
      <c r="K61" s="64"/>
      <c r="L61" s="64"/>
      <c r="M61" s="64"/>
      <c r="N61" s="64"/>
      <c r="O61" s="64"/>
      <c r="P61" s="64"/>
      <c r="Q61" s="64"/>
      <c r="R61" s="64"/>
      <c r="S61" s="66"/>
      <c r="U61" s="89">
        <f t="shared" si="1"/>
        <v>0</v>
      </c>
      <c r="V61" s="89">
        <f t="shared" si="2"/>
        <v>0</v>
      </c>
      <c r="W61" s="89">
        <f t="shared" si="3"/>
        <v>0</v>
      </c>
      <c r="X61" s="89">
        <f t="shared" si="4"/>
        <v>0</v>
      </c>
      <c r="Y61" s="89">
        <f t="shared" si="5"/>
        <v>0</v>
      </c>
      <c r="Z61" s="89">
        <f t="shared" si="6"/>
        <v>0</v>
      </c>
    </row>
    <row r="62" spans="1:26" ht="18.75" customHeight="1">
      <c r="A62" s="64"/>
      <c r="B62" s="63"/>
      <c r="C62" s="63"/>
      <c r="D62" s="64"/>
      <c r="E62" s="65"/>
      <c r="F62" s="64"/>
      <c r="G62" s="64"/>
      <c r="H62" s="64"/>
      <c r="I62" s="64"/>
      <c r="J62" s="64"/>
      <c r="K62" s="64"/>
      <c r="L62" s="64"/>
      <c r="M62" s="64"/>
      <c r="N62" s="64"/>
      <c r="O62" s="64"/>
      <c r="P62" s="64"/>
      <c r="Q62" s="64"/>
      <c r="R62" s="64"/>
      <c r="S62" s="66"/>
      <c r="U62" s="89">
        <f t="shared" si="1"/>
        <v>0</v>
      </c>
      <c r="V62" s="89">
        <f t="shared" si="2"/>
        <v>0</v>
      </c>
      <c r="W62" s="89">
        <f t="shared" si="3"/>
        <v>0</v>
      </c>
      <c r="X62" s="89">
        <f t="shared" si="4"/>
        <v>0</v>
      </c>
      <c r="Y62" s="89">
        <f t="shared" si="5"/>
        <v>0</v>
      </c>
      <c r="Z62" s="89">
        <f t="shared" si="6"/>
        <v>0</v>
      </c>
    </row>
    <row r="63" spans="1:26" ht="18.75" customHeight="1">
      <c r="A63" s="64"/>
      <c r="B63" s="63"/>
      <c r="C63" s="63"/>
      <c r="D63" s="64"/>
      <c r="E63" s="65"/>
      <c r="F63" s="64"/>
      <c r="G63" s="64"/>
      <c r="H63" s="64"/>
      <c r="I63" s="64"/>
      <c r="J63" s="64"/>
      <c r="K63" s="64"/>
      <c r="L63" s="64"/>
      <c r="M63" s="64"/>
      <c r="N63" s="64"/>
      <c r="O63" s="64"/>
      <c r="P63" s="64"/>
      <c r="Q63" s="64"/>
      <c r="R63" s="64"/>
      <c r="S63" s="66"/>
      <c r="U63" s="89">
        <f t="shared" si="1"/>
        <v>0</v>
      </c>
      <c r="V63" s="89">
        <f t="shared" si="2"/>
        <v>0</v>
      </c>
      <c r="W63" s="89">
        <f t="shared" si="3"/>
        <v>0</v>
      </c>
      <c r="X63" s="89">
        <f t="shared" si="4"/>
        <v>0</v>
      </c>
      <c r="Y63" s="89">
        <f t="shared" si="5"/>
        <v>0</v>
      </c>
      <c r="Z63" s="89">
        <f t="shared" si="6"/>
        <v>0</v>
      </c>
    </row>
    <row r="64" spans="1:26" ht="18.75" customHeight="1">
      <c r="A64" s="64"/>
      <c r="B64" s="63"/>
      <c r="C64" s="63"/>
      <c r="D64" s="64"/>
      <c r="E64" s="65"/>
      <c r="F64" s="64"/>
      <c r="G64" s="64"/>
      <c r="H64" s="64"/>
      <c r="I64" s="64"/>
      <c r="J64" s="64"/>
      <c r="K64" s="64"/>
      <c r="L64" s="64"/>
      <c r="M64" s="64"/>
      <c r="N64" s="64"/>
      <c r="O64" s="64"/>
      <c r="P64" s="64"/>
      <c r="Q64" s="64"/>
      <c r="R64" s="64"/>
      <c r="S64" s="66"/>
      <c r="U64" s="89">
        <f t="shared" si="1"/>
        <v>0</v>
      </c>
      <c r="V64" s="89">
        <f t="shared" si="2"/>
        <v>0</v>
      </c>
      <c r="W64" s="89">
        <f t="shared" si="3"/>
        <v>0</v>
      </c>
      <c r="X64" s="89">
        <f t="shared" si="4"/>
        <v>0</v>
      </c>
      <c r="Y64" s="89">
        <f t="shared" si="5"/>
        <v>0</v>
      </c>
      <c r="Z64" s="89">
        <f t="shared" si="6"/>
        <v>0</v>
      </c>
    </row>
    <row r="65" spans="1:26" ht="18.75" customHeight="1">
      <c r="A65" s="64"/>
      <c r="B65" s="63"/>
      <c r="C65" s="63"/>
      <c r="D65" s="64"/>
      <c r="E65" s="65"/>
      <c r="F65" s="64"/>
      <c r="G65" s="64"/>
      <c r="H65" s="64"/>
      <c r="I65" s="64"/>
      <c r="J65" s="64"/>
      <c r="K65" s="64"/>
      <c r="L65" s="64"/>
      <c r="M65" s="64"/>
      <c r="N65" s="64"/>
      <c r="O65" s="64"/>
      <c r="P65" s="64"/>
      <c r="Q65" s="64"/>
      <c r="R65" s="64"/>
      <c r="S65" s="66"/>
      <c r="U65" s="89">
        <f t="shared" si="1"/>
        <v>0</v>
      </c>
      <c r="V65" s="89">
        <f t="shared" si="2"/>
        <v>0</v>
      </c>
      <c r="W65" s="89">
        <f t="shared" si="3"/>
        <v>0</v>
      </c>
      <c r="X65" s="89">
        <f t="shared" si="4"/>
        <v>0</v>
      </c>
      <c r="Y65" s="89">
        <f t="shared" si="5"/>
        <v>0</v>
      </c>
      <c r="Z65" s="89">
        <f t="shared" si="6"/>
        <v>0</v>
      </c>
    </row>
    <row r="66" spans="1:26" ht="18.75" customHeight="1">
      <c r="A66" s="64"/>
      <c r="B66" s="63"/>
      <c r="C66" s="63"/>
      <c r="D66" s="64"/>
      <c r="E66" s="65"/>
      <c r="F66" s="64"/>
      <c r="G66" s="64"/>
      <c r="H66" s="64"/>
      <c r="I66" s="64"/>
      <c r="J66" s="64"/>
      <c r="K66" s="64"/>
      <c r="L66" s="64"/>
      <c r="M66" s="64"/>
      <c r="N66" s="64"/>
      <c r="O66" s="64"/>
      <c r="P66" s="64"/>
      <c r="Q66" s="64"/>
      <c r="R66" s="64"/>
      <c r="S66" s="66"/>
      <c r="U66" s="89">
        <f t="shared" si="1"/>
        <v>0</v>
      </c>
      <c r="V66" s="89">
        <f t="shared" si="2"/>
        <v>0</v>
      </c>
      <c r="W66" s="89">
        <f t="shared" si="3"/>
        <v>0</v>
      </c>
      <c r="X66" s="89">
        <f t="shared" si="4"/>
        <v>0</v>
      </c>
      <c r="Y66" s="89">
        <f t="shared" si="5"/>
        <v>0</v>
      </c>
      <c r="Z66" s="89">
        <f t="shared" si="6"/>
        <v>0</v>
      </c>
    </row>
    <row r="67" spans="1:26" ht="18.75" customHeight="1">
      <c r="A67" s="64"/>
      <c r="B67" s="63"/>
      <c r="C67" s="63"/>
      <c r="D67" s="64"/>
      <c r="E67" s="65"/>
      <c r="F67" s="64"/>
      <c r="G67" s="64"/>
      <c r="H67" s="64"/>
      <c r="I67" s="64"/>
      <c r="J67" s="64"/>
      <c r="K67" s="64"/>
      <c r="L67" s="64"/>
      <c r="M67" s="64"/>
      <c r="N67" s="64"/>
      <c r="O67" s="64"/>
      <c r="P67" s="64"/>
      <c r="Q67" s="64"/>
      <c r="R67" s="64"/>
      <c r="S67" s="66"/>
      <c r="U67" s="89">
        <f t="shared" si="1"/>
        <v>0</v>
      </c>
      <c r="V67" s="89">
        <f t="shared" si="2"/>
        <v>0</v>
      </c>
      <c r="W67" s="89">
        <f t="shared" si="3"/>
        <v>0</v>
      </c>
      <c r="X67" s="89">
        <f t="shared" si="4"/>
        <v>0</v>
      </c>
      <c r="Y67" s="89">
        <f t="shared" si="5"/>
        <v>0</v>
      </c>
      <c r="Z67" s="89">
        <f t="shared" si="6"/>
        <v>0</v>
      </c>
    </row>
    <row r="68" spans="1:26" ht="18.75" customHeight="1">
      <c r="A68" s="64"/>
      <c r="B68" s="63"/>
      <c r="C68" s="63"/>
      <c r="D68" s="64"/>
      <c r="E68" s="65"/>
      <c r="F68" s="64"/>
      <c r="G68" s="64"/>
      <c r="H68" s="64"/>
      <c r="I68" s="64"/>
      <c r="J68" s="64"/>
      <c r="K68" s="64"/>
      <c r="L68" s="64"/>
      <c r="M68" s="64"/>
      <c r="N68" s="64"/>
      <c r="O68" s="64"/>
      <c r="P68" s="64"/>
      <c r="Q68" s="64"/>
      <c r="R68" s="64"/>
      <c r="S68" s="66"/>
      <c r="U68" s="89">
        <f t="shared" si="1"/>
        <v>0</v>
      </c>
      <c r="V68" s="89">
        <f t="shared" si="2"/>
        <v>0</v>
      </c>
      <c r="W68" s="89">
        <f t="shared" si="3"/>
        <v>0</v>
      </c>
      <c r="X68" s="89">
        <f t="shared" si="4"/>
        <v>0</v>
      </c>
      <c r="Y68" s="89">
        <f t="shared" si="5"/>
        <v>0</v>
      </c>
      <c r="Z68" s="89">
        <f t="shared" si="6"/>
        <v>0</v>
      </c>
    </row>
    <row r="69" spans="1:26" ht="18.75" customHeight="1">
      <c r="A69" s="64"/>
      <c r="B69" s="63"/>
      <c r="C69" s="63"/>
      <c r="D69" s="64"/>
      <c r="E69" s="65"/>
      <c r="F69" s="64"/>
      <c r="G69" s="64"/>
      <c r="H69" s="64"/>
      <c r="I69" s="64"/>
      <c r="J69" s="64"/>
      <c r="K69" s="64"/>
      <c r="L69" s="64"/>
      <c r="M69" s="64"/>
      <c r="N69" s="64"/>
      <c r="O69" s="64"/>
      <c r="P69" s="64"/>
      <c r="Q69" s="64"/>
      <c r="R69" s="64"/>
      <c r="S69" s="66"/>
      <c r="U69" s="89">
        <f t="shared" si="1"/>
        <v>0</v>
      </c>
      <c r="V69" s="89">
        <f t="shared" si="2"/>
        <v>0</v>
      </c>
      <c r="W69" s="89">
        <f t="shared" si="3"/>
        <v>0</v>
      </c>
      <c r="X69" s="89">
        <f t="shared" si="4"/>
        <v>0</v>
      </c>
      <c r="Y69" s="89">
        <f t="shared" si="5"/>
        <v>0</v>
      </c>
      <c r="Z69" s="89">
        <f t="shared" si="6"/>
        <v>0</v>
      </c>
    </row>
    <row r="70" spans="1:26" ht="18.75" customHeight="1">
      <c r="A70" s="64"/>
      <c r="B70" s="63"/>
      <c r="C70" s="63"/>
      <c r="D70" s="64"/>
      <c r="E70" s="65"/>
      <c r="F70" s="64"/>
      <c r="G70" s="64"/>
      <c r="H70" s="64"/>
      <c r="I70" s="64"/>
      <c r="J70" s="64"/>
      <c r="K70" s="64"/>
      <c r="L70" s="64"/>
      <c r="M70" s="64"/>
      <c r="N70" s="64"/>
      <c r="O70" s="64"/>
      <c r="P70" s="64"/>
      <c r="Q70" s="64"/>
      <c r="R70" s="64"/>
      <c r="S70" s="66"/>
      <c r="U70" s="89">
        <f aca="true" t="shared" si="7" ref="U70:U101">IF($S70=1,1,0)</f>
        <v>0</v>
      </c>
      <c r="V70" s="89">
        <f aca="true" t="shared" si="8" ref="V70:V101">IF($S70=2,1,0)</f>
        <v>0</v>
      </c>
      <c r="W70" s="89">
        <f aca="true" t="shared" si="9" ref="W70:W101">IF($S70=3,1,0)</f>
        <v>0</v>
      </c>
      <c r="X70" s="89">
        <f aca="true" t="shared" si="10" ref="X70:X101">IF($S70=4,1,0)</f>
        <v>0</v>
      </c>
      <c r="Y70" s="89">
        <f aca="true" t="shared" si="11" ref="Y70:Y101">IF($S70=5,1,0)</f>
        <v>0</v>
      </c>
      <c r="Z70" s="89">
        <f aca="true" t="shared" si="12" ref="Z70:Z101">IF($S70=6,1,0)</f>
        <v>0</v>
      </c>
    </row>
    <row r="71" spans="1:26" ht="18.75" customHeight="1">
      <c r="A71" s="64"/>
      <c r="B71" s="63"/>
      <c r="C71" s="63"/>
      <c r="D71" s="64"/>
      <c r="E71" s="65"/>
      <c r="F71" s="64"/>
      <c r="G71" s="64"/>
      <c r="H71" s="64"/>
      <c r="I71" s="64"/>
      <c r="J71" s="64"/>
      <c r="K71" s="64"/>
      <c r="L71" s="64"/>
      <c r="M71" s="64"/>
      <c r="N71" s="64"/>
      <c r="O71" s="64"/>
      <c r="P71" s="64"/>
      <c r="Q71" s="64"/>
      <c r="R71" s="64"/>
      <c r="S71" s="66"/>
      <c r="U71" s="89">
        <f t="shared" si="7"/>
        <v>0</v>
      </c>
      <c r="V71" s="89">
        <f t="shared" si="8"/>
        <v>0</v>
      </c>
      <c r="W71" s="89">
        <f t="shared" si="9"/>
        <v>0</v>
      </c>
      <c r="X71" s="89">
        <f t="shared" si="10"/>
        <v>0</v>
      </c>
      <c r="Y71" s="89">
        <f t="shared" si="11"/>
        <v>0</v>
      </c>
      <c r="Z71" s="89">
        <f t="shared" si="12"/>
        <v>0</v>
      </c>
    </row>
    <row r="72" spans="1:26" ht="18.75" customHeight="1">
      <c r="A72" s="64"/>
      <c r="B72" s="63"/>
      <c r="C72" s="63"/>
      <c r="D72" s="64"/>
      <c r="E72" s="65"/>
      <c r="F72" s="64"/>
      <c r="G72" s="64"/>
      <c r="H72" s="64"/>
      <c r="I72" s="64"/>
      <c r="J72" s="64"/>
      <c r="K72" s="64"/>
      <c r="L72" s="64"/>
      <c r="M72" s="64"/>
      <c r="N72" s="64"/>
      <c r="O72" s="64"/>
      <c r="P72" s="64"/>
      <c r="Q72" s="64"/>
      <c r="R72" s="64"/>
      <c r="S72" s="66"/>
      <c r="U72" s="89">
        <f t="shared" si="7"/>
        <v>0</v>
      </c>
      <c r="V72" s="89">
        <f t="shared" si="8"/>
        <v>0</v>
      </c>
      <c r="W72" s="89">
        <f t="shared" si="9"/>
        <v>0</v>
      </c>
      <c r="X72" s="89">
        <f t="shared" si="10"/>
        <v>0</v>
      </c>
      <c r="Y72" s="89">
        <f t="shared" si="11"/>
        <v>0</v>
      </c>
      <c r="Z72" s="89">
        <f t="shared" si="12"/>
        <v>0</v>
      </c>
    </row>
    <row r="73" spans="1:26" ht="18.75" customHeight="1">
      <c r="A73" s="64"/>
      <c r="B73" s="63"/>
      <c r="C73" s="63"/>
      <c r="D73" s="64"/>
      <c r="E73" s="65"/>
      <c r="F73" s="64"/>
      <c r="G73" s="64"/>
      <c r="H73" s="64"/>
      <c r="I73" s="64"/>
      <c r="J73" s="64"/>
      <c r="K73" s="64"/>
      <c r="L73" s="64"/>
      <c r="M73" s="64"/>
      <c r="N73" s="64"/>
      <c r="O73" s="64"/>
      <c r="P73" s="64"/>
      <c r="Q73" s="64"/>
      <c r="R73" s="64"/>
      <c r="S73" s="66"/>
      <c r="U73" s="89">
        <f t="shared" si="7"/>
        <v>0</v>
      </c>
      <c r="V73" s="89">
        <f t="shared" si="8"/>
        <v>0</v>
      </c>
      <c r="W73" s="89">
        <f t="shared" si="9"/>
        <v>0</v>
      </c>
      <c r="X73" s="89">
        <f t="shared" si="10"/>
        <v>0</v>
      </c>
      <c r="Y73" s="89">
        <f t="shared" si="11"/>
        <v>0</v>
      </c>
      <c r="Z73" s="89">
        <f t="shared" si="12"/>
        <v>0</v>
      </c>
    </row>
    <row r="74" spans="1:26" ht="18.75" customHeight="1">
      <c r="A74" s="64"/>
      <c r="B74" s="63"/>
      <c r="C74" s="63"/>
      <c r="D74" s="64"/>
      <c r="E74" s="65"/>
      <c r="F74" s="64"/>
      <c r="G74" s="64"/>
      <c r="H74" s="64"/>
      <c r="I74" s="64"/>
      <c r="J74" s="64"/>
      <c r="K74" s="64"/>
      <c r="L74" s="64"/>
      <c r="M74" s="64"/>
      <c r="N74" s="64"/>
      <c r="O74" s="64"/>
      <c r="P74" s="64"/>
      <c r="Q74" s="64"/>
      <c r="R74" s="64"/>
      <c r="S74" s="66"/>
      <c r="U74" s="89">
        <f t="shared" si="7"/>
        <v>0</v>
      </c>
      <c r="V74" s="89">
        <f t="shared" si="8"/>
        <v>0</v>
      </c>
      <c r="W74" s="89">
        <f t="shared" si="9"/>
        <v>0</v>
      </c>
      <c r="X74" s="89">
        <f t="shared" si="10"/>
        <v>0</v>
      </c>
      <c r="Y74" s="89">
        <f t="shared" si="11"/>
        <v>0</v>
      </c>
      <c r="Z74" s="89">
        <f t="shared" si="12"/>
        <v>0</v>
      </c>
    </row>
    <row r="75" spans="1:26" ht="18.75" customHeight="1">
      <c r="A75" s="64"/>
      <c r="B75" s="63"/>
      <c r="C75" s="63"/>
      <c r="D75" s="64"/>
      <c r="E75" s="65"/>
      <c r="F75" s="64"/>
      <c r="G75" s="64"/>
      <c r="H75" s="64"/>
      <c r="I75" s="64"/>
      <c r="J75" s="64"/>
      <c r="K75" s="64"/>
      <c r="L75" s="64"/>
      <c r="M75" s="64"/>
      <c r="N75" s="64"/>
      <c r="O75" s="64"/>
      <c r="P75" s="64"/>
      <c r="Q75" s="64"/>
      <c r="R75" s="64"/>
      <c r="S75" s="66"/>
      <c r="U75" s="89">
        <f t="shared" si="7"/>
        <v>0</v>
      </c>
      <c r="V75" s="89">
        <f t="shared" si="8"/>
        <v>0</v>
      </c>
      <c r="W75" s="89">
        <f t="shared" si="9"/>
        <v>0</v>
      </c>
      <c r="X75" s="89">
        <f t="shared" si="10"/>
        <v>0</v>
      </c>
      <c r="Y75" s="89">
        <f t="shared" si="11"/>
        <v>0</v>
      </c>
      <c r="Z75" s="89">
        <f t="shared" si="12"/>
        <v>0</v>
      </c>
    </row>
    <row r="76" spans="1:26" ht="18.75" customHeight="1">
      <c r="A76" s="64"/>
      <c r="B76" s="63"/>
      <c r="C76" s="63"/>
      <c r="D76" s="64"/>
      <c r="E76" s="65"/>
      <c r="F76" s="64"/>
      <c r="G76" s="64"/>
      <c r="H76" s="64"/>
      <c r="I76" s="64"/>
      <c r="J76" s="64"/>
      <c r="K76" s="64"/>
      <c r="L76" s="64"/>
      <c r="M76" s="64"/>
      <c r="N76" s="64"/>
      <c r="O76" s="64"/>
      <c r="P76" s="64"/>
      <c r="Q76" s="64"/>
      <c r="R76" s="64"/>
      <c r="S76" s="66"/>
      <c r="U76" s="89">
        <f t="shared" si="7"/>
        <v>0</v>
      </c>
      <c r="V76" s="89">
        <f t="shared" si="8"/>
        <v>0</v>
      </c>
      <c r="W76" s="89">
        <f t="shared" si="9"/>
        <v>0</v>
      </c>
      <c r="X76" s="89">
        <f t="shared" si="10"/>
        <v>0</v>
      </c>
      <c r="Y76" s="89">
        <f t="shared" si="11"/>
        <v>0</v>
      </c>
      <c r="Z76" s="89">
        <f t="shared" si="12"/>
        <v>0</v>
      </c>
    </row>
    <row r="77" spans="1:26" ht="18.75" customHeight="1">
      <c r="A77" s="64"/>
      <c r="B77" s="63"/>
      <c r="C77" s="63"/>
      <c r="D77" s="64"/>
      <c r="E77" s="65"/>
      <c r="F77" s="64"/>
      <c r="G77" s="64"/>
      <c r="H77" s="64"/>
      <c r="I77" s="64"/>
      <c r="J77" s="64"/>
      <c r="K77" s="64"/>
      <c r="L77" s="64"/>
      <c r="M77" s="64"/>
      <c r="N77" s="64"/>
      <c r="O77" s="64"/>
      <c r="P77" s="64"/>
      <c r="Q77" s="64"/>
      <c r="R77" s="64"/>
      <c r="S77" s="66"/>
      <c r="U77" s="89">
        <f t="shared" si="7"/>
        <v>0</v>
      </c>
      <c r="V77" s="89">
        <f t="shared" si="8"/>
        <v>0</v>
      </c>
      <c r="W77" s="89">
        <f t="shared" si="9"/>
        <v>0</v>
      </c>
      <c r="X77" s="89">
        <f t="shared" si="10"/>
        <v>0</v>
      </c>
      <c r="Y77" s="89">
        <f t="shared" si="11"/>
        <v>0</v>
      </c>
      <c r="Z77" s="89">
        <f t="shared" si="12"/>
        <v>0</v>
      </c>
    </row>
    <row r="78" spans="1:26" ht="18.75" customHeight="1">
      <c r="A78" s="64"/>
      <c r="B78" s="63"/>
      <c r="C78" s="63"/>
      <c r="D78" s="64"/>
      <c r="E78" s="65"/>
      <c r="F78" s="64"/>
      <c r="G78" s="64"/>
      <c r="H78" s="64"/>
      <c r="I78" s="64"/>
      <c r="J78" s="64"/>
      <c r="K78" s="64"/>
      <c r="L78" s="64"/>
      <c r="M78" s="64"/>
      <c r="N78" s="64"/>
      <c r="O78" s="64"/>
      <c r="P78" s="64"/>
      <c r="Q78" s="64"/>
      <c r="R78" s="64"/>
      <c r="S78" s="66"/>
      <c r="U78" s="89">
        <f t="shared" si="7"/>
        <v>0</v>
      </c>
      <c r="V78" s="89">
        <f t="shared" si="8"/>
        <v>0</v>
      </c>
      <c r="W78" s="89">
        <f t="shared" si="9"/>
        <v>0</v>
      </c>
      <c r="X78" s="89">
        <f t="shared" si="10"/>
        <v>0</v>
      </c>
      <c r="Y78" s="89">
        <f t="shared" si="11"/>
        <v>0</v>
      </c>
      <c r="Z78" s="89">
        <f t="shared" si="12"/>
        <v>0</v>
      </c>
    </row>
    <row r="79" spans="1:26" ht="18.75" customHeight="1">
      <c r="A79" s="64"/>
      <c r="B79" s="63"/>
      <c r="C79" s="63"/>
      <c r="D79" s="64"/>
      <c r="E79" s="65"/>
      <c r="F79" s="64"/>
      <c r="G79" s="64"/>
      <c r="H79" s="64"/>
      <c r="I79" s="64"/>
      <c r="J79" s="64"/>
      <c r="K79" s="64"/>
      <c r="L79" s="64"/>
      <c r="M79" s="64"/>
      <c r="N79" s="64"/>
      <c r="O79" s="64"/>
      <c r="P79" s="64"/>
      <c r="Q79" s="64"/>
      <c r="R79" s="64"/>
      <c r="S79" s="66"/>
      <c r="U79" s="89">
        <f t="shared" si="7"/>
        <v>0</v>
      </c>
      <c r="V79" s="89">
        <f t="shared" si="8"/>
        <v>0</v>
      </c>
      <c r="W79" s="89">
        <f t="shared" si="9"/>
        <v>0</v>
      </c>
      <c r="X79" s="89">
        <f t="shared" si="10"/>
        <v>0</v>
      </c>
      <c r="Y79" s="89">
        <f t="shared" si="11"/>
        <v>0</v>
      </c>
      <c r="Z79" s="89">
        <f t="shared" si="12"/>
        <v>0</v>
      </c>
    </row>
    <row r="80" spans="1:26" ht="18.75" customHeight="1">
      <c r="A80" s="64"/>
      <c r="B80" s="63"/>
      <c r="C80" s="63"/>
      <c r="D80" s="64"/>
      <c r="E80" s="65"/>
      <c r="F80" s="64"/>
      <c r="G80" s="64"/>
      <c r="H80" s="64"/>
      <c r="I80" s="64"/>
      <c r="J80" s="64"/>
      <c r="K80" s="64"/>
      <c r="L80" s="64"/>
      <c r="M80" s="64"/>
      <c r="N80" s="64"/>
      <c r="O80" s="64"/>
      <c r="P80" s="64"/>
      <c r="Q80" s="64"/>
      <c r="R80" s="64"/>
      <c r="S80" s="66"/>
      <c r="U80" s="89">
        <f t="shared" si="7"/>
        <v>0</v>
      </c>
      <c r="V80" s="89">
        <f t="shared" si="8"/>
        <v>0</v>
      </c>
      <c r="W80" s="89">
        <f t="shared" si="9"/>
        <v>0</v>
      </c>
      <c r="X80" s="89">
        <f t="shared" si="10"/>
        <v>0</v>
      </c>
      <c r="Y80" s="89">
        <f t="shared" si="11"/>
        <v>0</v>
      </c>
      <c r="Z80" s="89">
        <f t="shared" si="12"/>
        <v>0</v>
      </c>
    </row>
    <row r="81" spans="1:26" ht="18.75" customHeight="1">
      <c r="A81" s="64"/>
      <c r="B81" s="63"/>
      <c r="C81" s="63"/>
      <c r="D81" s="64"/>
      <c r="E81" s="65"/>
      <c r="F81" s="64"/>
      <c r="G81" s="64"/>
      <c r="H81" s="64"/>
      <c r="I81" s="64"/>
      <c r="J81" s="64"/>
      <c r="K81" s="64"/>
      <c r="L81" s="64"/>
      <c r="M81" s="64"/>
      <c r="N81" s="64"/>
      <c r="O81" s="64"/>
      <c r="P81" s="64"/>
      <c r="Q81" s="64"/>
      <c r="R81" s="64"/>
      <c r="S81" s="66"/>
      <c r="U81" s="89">
        <f t="shared" si="7"/>
        <v>0</v>
      </c>
      <c r="V81" s="89">
        <f t="shared" si="8"/>
        <v>0</v>
      </c>
      <c r="W81" s="89">
        <f t="shared" si="9"/>
        <v>0</v>
      </c>
      <c r="X81" s="89">
        <f t="shared" si="10"/>
        <v>0</v>
      </c>
      <c r="Y81" s="89">
        <f t="shared" si="11"/>
        <v>0</v>
      </c>
      <c r="Z81" s="89">
        <f t="shared" si="12"/>
        <v>0</v>
      </c>
    </row>
    <row r="82" spans="1:26" ht="18.75" customHeight="1">
      <c r="A82" s="64"/>
      <c r="B82" s="63"/>
      <c r="C82" s="63"/>
      <c r="D82" s="64"/>
      <c r="E82" s="65"/>
      <c r="F82" s="64"/>
      <c r="G82" s="64"/>
      <c r="H82" s="64"/>
      <c r="I82" s="64"/>
      <c r="J82" s="64"/>
      <c r="K82" s="64"/>
      <c r="L82" s="64"/>
      <c r="M82" s="64"/>
      <c r="N82" s="64"/>
      <c r="O82" s="64"/>
      <c r="P82" s="64"/>
      <c r="Q82" s="64"/>
      <c r="R82" s="64"/>
      <c r="S82" s="66"/>
      <c r="U82" s="89">
        <f t="shared" si="7"/>
        <v>0</v>
      </c>
      <c r="V82" s="89">
        <f t="shared" si="8"/>
        <v>0</v>
      </c>
      <c r="W82" s="89">
        <f t="shared" si="9"/>
        <v>0</v>
      </c>
      <c r="X82" s="89">
        <f t="shared" si="10"/>
        <v>0</v>
      </c>
      <c r="Y82" s="89">
        <f t="shared" si="11"/>
        <v>0</v>
      </c>
      <c r="Z82" s="89">
        <f t="shared" si="12"/>
        <v>0</v>
      </c>
    </row>
    <row r="83" spans="1:26" ht="18.75" customHeight="1">
      <c r="A83" s="64"/>
      <c r="B83" s="63"/>
      <c r="C83" s="63"/>
      <c r="D83" s="64"/>
      <c r="E83" s="65"/>
      <c r="F83" s="64"/>
      <c r="G83" s="64"/>
      <c r="H83" s="64"/>
      <c r="I83" s="64"/>
      <c r="J83" s="64"/>
      <c r="K83" s="64"/>
      <c r="L83" s="64"/>
      <c r="M83" s="64"/>
      <c r="N83" s="64"/>
      <c r="O83" s="64"/>
      <c r="P83" s="64"/>
      <c r="Q83" s="64"/>
      <c r="R83" s="64"/>
      <c r="S83" s="66"/>
      <c r="U83" s="89">
        <f t="shared" si="7"/>
        <v>0</v>
      </c>
      <c r="V83" s="89">
        <f t="shared" si="8"/>
        <v>0</v>
      </c>
      <c r="W83" s="89">
        <f t="shared" si="9"/>
        <v>0</v>
      </c>
      <c r="X83" s="89">
        <f t="shared" si="10"/>
        <v>0</v>
      </c>
      <c r="Y83" s="89">
        <f t="shared" si="11"/>
        <v>0</v>
      </c>
      <c r="Z83" s="89">
        <f t="shared" si="12"/>
        <v>0</v>
      </c>
    </row>
    <row r="84" spans="1:26" ht="18.75" customHeight="1">
      <c r="A84" s="64"/>
      <c r="B84" s="63"/>
      <c r="C84" s="63"/>
      <c r="D84" s="64"/>
      <c r="E84" s="65"/>
      <c r="F84" s="64"/>
      <c r="G84" s="64"/>
      <c r="H84" s="64"/>
      <c r="I84" s="64"/>
      <c r="J84" s="64"/>
      <c r="K84" s="64"/>
      <c r="L84" s="64"/>
      <c r="M84" s="64"/>
      <c r="N84" s="64"/>
      <c r="O84" s="64"/>
      <c r="P84" s="64"/>
      <c r="Q84" s="64"/>
      <c r="R84" s="64"/>
      <c r="S84" s="66"/>
      <c r="U84" s="89">
        <f t="shared" si="7"/>
        <v>0</v>
      </c>
      <c r="V84" s="89">
        <f t="shared" si="8"/>
        <v>0</v>
      </c>
      <c r="W84" s="89">
        <f t="shared" si="9"/>
        <v>0</v>
      </c>
      <c r="X84" s="89">
        <f t="shared" si="10"/>
        <v>0</v>
      </c>
      <c r="Y84" s="89">
        <f t="shared" si="11"/>
        <v>0</v>
      </c>
      <c r="Z84" s="89">
        <f t="shared" si="12"/>
        <v>0</v>
      </c>
    </row>
    <row r="85" spans="1:26" ht="18.75" customHeight="1">
      <c r="A85" s="64"/>
      <c r="B85" s="63"/>
      <c r="C85" s="63"/>
      <c r="D85" s="64"/>
      <c r="E85" s="65"/>
      <c r="F85" s="64"/>
      <c r="G85" s="64"/>
      <c r="H85" s="64"/>
      <c r="I85" s="64"/>
      <c r="J85" s="64"/>
      <c r="K85" s="64"/>
      <c r="L85" s="64"/>
      <c r="M85" s="64"/>
      <c r="N85" s="64"/>
      <c r="O85" s="64"/>
      <c r="P85" s="64"/>
      <c r="Q85" s="64"/>
      <c r="R85" s="64"/>
      <c r="S85" s="66"/>
      <c r="U85" s="89">
        <f t="shared" si="7"/>
        <v>0</v>
      </c>
      <c r="V85" s="89">
        <f t="shared" si="8"/>
        <v>0</v>
      </c>
      <c r="W85" s="89">
        <f t="shared" si="9"/>
        <v>0</v>
      </c>
      <c r="X85" s="89">
        <f t="shared" si="10"/>
        <v>0</v>
      </c>
      <c r="Y85" s="89">
        <f t="shared" si="11"/>
        <v>0</v>
      </c>
      <c r="Z85" s="89">
        <f t="shared" si="12"/>
        <v>0</v>
      </c>
    </row>
    <row r="86" spans="1:26" ht="18.75" customHeight="1">
      <c r="A86" s="64"/>
      <c r="B86" s="63"/>
      <c r="C86" s="63"/>
      <c r="D86" s="64"/>
      <c r="E86" s="65"/>
      <c r="F86" s="64"/>
      <c r="G86" s="64"/>
      <c r="H86" s="64"/>
      <c r="I86" s="64"/>
      <c r="J86" s="64"/>
      <c r="K86" s="64"/>
      <c r="L86" s="64"/>
      <c r="M86" s="64"/>
      <c r="N86" s="64"/>
      <c r="O86" s="64"/>
      <c r="P86" s="64"/>
      <c r="Q86" s="64"/>
      <c r="R86" s="64"/>
      <c r="S86" s="66"/>
      <c r="U86" s="89">
        <f t="shared" si="7"/>
        <v>0</v>
      </c>
      <c r="V86" s="89">
        <f t="shared" si="8"/>
        <v>0</v>
      </c>
      <c r="W86" s="89">
        <f t="shared" si="9"/>
        <v>0</v>
      </c>
      <c r="X86" s="89">
        <f t="shared" si="10"/>
        <v>0</v>
      </c>
      <c r="Y86" s="89">
        <f t="shared" si="11"/>
        <v>0</v>
      </c>
      <c r="Z86" s="89">
        <f t="shared" si="12"/>
        <v>0</v>
      </c>
    </row>
    <row r="87" spans="1:26" ht="18.75" customHeight="1">
      <c r="A87" s="64"/>
      <c r="B87" s="63"/>
      <c r="C87" s="63"/>
      <c r="D87" s="64"/>
      <c r="E87" s="65"/>
      <c r="F87" s="64"/>
      <c r="G87" s="64"/>
      <c r="H87" s="64"/>
      <c r="I87" s="64"/>
      <c r="J87" s="64"/>
      <c r="K87" s="64"/>
      <c r="L87" s="64"/>
      <c r="M87" s="64"/>
      <c r="N87" s="64"/>
      <c r="O87" s="64"/>
      <c r="P87" s="64"/>
      <c r="Q87" s="64"/>
      <c r="R87" s="64"/>
      <c r="S87" s="66"/>
      <c r="U87" s="89">
        <f t="shared" si="7"/>
        <v>0</v>
      </c>
      <c r="V87" s="89">
        <f t="shared" si="8"/>
        <v>0</v>
      </c>
      <c r="W87" s="89">
        <f t="shared" si="9"/>
        <v>0</v>
      </c>
      <c r="X87" s="89">
        <f t="shared" si="10"/>
        <v>0</v>
      </c>
      <c r="Y87" s="89">
        <f t="shared" si="11"/>
        <v>0</v>
      </c>
      <c r="Z87" s="89">
        <f t="shared" si="12"/>
        <v>0</v>
      </c>
    </row>
    <row r="88" spans="1:26" ht="18.75" customHeight="1">
      <c r="A88" s="64"/>
      <c r="B88" s="63"/>
      <c r="C88" s="63"/>
      <c r="D88" s="64"/>
      <c r="E88" s="65"/>
      <c r="F88" s="64"/>
      <c r="G88" s="64"/>
      <c r="H88" s="64"/>
      <c r="I88" s="64"/>
      <c r="J88" s="64"/>
      <c r="K88" s="64"/>
      <c r="L88" s="64"/>
      <c r="M88" s="64"/>
      <c r="N88" s="64"/>
      <c r="O88" s="64"/>
      <c r="P88" s="64"/>
      <c r="Q88" s="64"/>
      <c r="R88" s="64"/>
      <c r="S88" s="66"/>
      <c r="U88" s="89">
        <f t="shared" si="7"/>
        <v>0</v>
      </c>
      <c r="V88" s="89">
        <f t="shared" si="8"/>
        <v>0</v>
      </c>
      <c r="W88" s="89">
        <f t="shared" si="9"/>
        <v>0</v>
      </c>
      <c r="X88" s="89">
        <f t="shared" si="10"/>
        <v>0</v>
      </c>
      <c r="Y88" s="89">
        <f t="shared" si="11"/>
        <v>0</v>
      </c>
      <c r="Z88" s="89">
        <f t="shared" si="12"/>
        <v>0</v>
      </c>
    </row>
    <row r="89" spans="1:26" ht="18.75" customHeight="1">
      <c r="A89" s="64"/>
      <c r="B89" s="63"/>
      <c r="C89" s="63"/>
      <c r="D89" s="64"/>
      <c r="E89" s="65"/>
      <c r="F89" s="64"/>
      <c r="G89" s="64"/>
      <c r="H89" s="64"/>
      <c r="I89" s="64"/>
      <c r="J89" s="64"/>
      <c r="K89" s="64"/>
      <c r="L89" s="64"/>
      <c r="M89" s="64"/>
      <c r="N89" s="64"/>
      <c r="O89" s="64"/>
      <c r="P89" s="64"/>
      <c r="Q89" s="64"/>
      <c r="R89" s="64"/>
      <c r="S89" s="66"/>
      <c r="U89" s="89">
        <f t="shared" si="7"/>
        <v>0</v>
      </c>
      <c r="V89" s="89">
        <f t="shared" si="8"/>
        <v>0</v>
      </c>
      <c r="W89" s="89">
        <f t="shared" si="9"/>
        <v>0</v>
      </c>
      <c r="X89" s="89">
        <f t="shared" si="10"/>
        <v>0</v>
      </c>
      <c r="Y89" s="89">
        <f t="shared" si="11"/>
        <v>0</v>
      </c>
      <c r="Z89" s="89">
        <f t="shared" si="12"/>
        <v>0</v>
      </c>
    </row>
    <row r="90" spans="1:26" ht="18.75" customHeight="1">
      <c r="A90" s="64"/>
      <c r="B90" s="63"/>
      <c r="C90" s="63"/>
      <c r="D90" s="64"/>
      <c r="E90" s="65"/>
      <c r="F90" s="64"/>
      <c r="G90" s="64"/>
      <c r="H90" s="64"/>
      <c r="I90" s="64"/>
      <c r="J90" s="64"/>
      <c r="K90" s="64"/>
      <c r="L90" s="64"/>
      <c r="M90" s="64"/>
      <c r="N90" s="64"/>
      <c r="O90" s="64"/>
      <c r="P90" s="64"/>
      <c r="Q90" s="64"/>
      <c r="R90" s="64"/>
      <c r="S90" s="66"/>
      <c r="U90" s="89">
        <f t="shared" si="7"/>
        <v>0</v>
      </c>
      <c r="V90" s="89">
        <f t="shared" si="8"/>
        <v>0</v>
      </c>
      <c r="W90" s="89">
        <f t="shared" si="9"/>
        <v>0</v>
      </c>
      <c r="X90" s="89">
        <f t="shared" si="10"/>
        <v>0</v>
      </c>
      <c r="Y90" s="89">
        <f t="shared" si="11"/>
        <v>0</v>
      </c>
      <c r="Z90" s="89">
        <f t="shared" si="12"/>
        <v>0</v>
      </c>
    </row>
    <row r="91" spans="1:26" ht="18.75" customHeight="1">
      <c r="A91" s="64"/>
      <c r="B91" s="63"/>
      <c r="C91" s="63"/>
      <c r="D91" s="64"/>
      <c r="E91" s="65"/>
      <c r="F91" s="64"/>
      <c r="G91" s="64"/>
      <c r="H91" s="64"/>
      <c r="I91" s="64"/>
      <c r="J91" s="64"/>
      <c r="K91" s="64"/>
      <c r="L91" s="64"/>
      <c r="M91" s="64"/>
      <c r="N91" s="64"/>
      <c r="O91" s="64"/>
      <c r="P91" s="64"/>
      <c r="Q91" s="64"/>
      <c r="R91" s="64"/>
      <c r="S91" s="66"/>
      <c r="U91" s="89">
        <f t="shared" si="7"/>
        <v>0</v>
      </c>
      <c r="V91" s="89">
        <f t="shared" si="8"/>
        <v>0</v>
      </c>
      <c r="W91" s="89">
        <f t="shared" si="9"/>
        <v>0</v>
      </c>
      <c r="X91" s="89">
        <f t="shared" si="10"/>
        <v>0</v>
      </c>
      <c r="Y91" s="89">
        <f t="shared" si="11"/>
        <v>0</v>
      </c>
      <c r="Z91" s="89">
        <f t="shared" si="12"/>
        <v>0</v>
      </c>
    </row>
    <row r="92" spans="1:26" ht="18.75" customHeight="1">
      <c r="A92" s="64"/>
      <c r="B92" s="63"/>
      <c r="C92" s="63"/>
      <c r="D92" s="64"/>
      <c r="E92" s="65"/>
      <c r="F92" s="64"/>
      <c r="G92" s="64"/>
      <c r="H92" s="64"/>
      <c r="I92" s="64"/>
      <c r="J92" s="64"/>
      <c r="K92" s="64"/>
      <c r="L92" s="64"/>
      <c r="M92" s="64"/>
      <c r="N92" s="64"/>
      <c r="O92" s="64"/>
      <c r="P92" s="64"/>
      <c r="Q92" s="64"/>
      <c r="R92" s="64"/>
      <c r="S92" s="66"/>
      <c r="U92" s="89">
        <f t="shared" si="7"/>
        <v>0</v>
      </c>
      <c r="V92" s="89">
        <f t="shared" si="8"/>
        <v>0</v>
      </c>
      <c r="W92" s="89">
        <f t="shared" si="9"/>
        <v>0</v>
      </c>
      <c r="X92" s="89">
        <f t="shared" si="10"/>
        <v>0</v>
      </c>
      <c r="Y92" s="89">
        <f t="shared" si="11"/>
        <v>0</v>
      </c>
      <c r="Z92" s="89">
        <f t="shared" si="12"/>
        <v>0</v>
      </c>
    </row>
    <row r="93" spans="1:26" ht="18.75" customHeight="1">
      <c r="A93" s="64"/>
      <c r="B93" s="63"/>
      <c r="C93" s="63"/>
      <c r="D93" s="64"/>
      <c r="E93" s="65"/>
      <c r="F93" s="64"/>
      <c r="G93" s="64"/>
      <c r="H93" s="64"/>
      <c r="I93" s="64"/>
      <c r="J93" s="64"/>
      <c r="K93" s="64"/>
      <c r="L93" s="64"/>
      <c r="M93" s="64"/>
      <c r="N93" s="64"/>
      <c r="O93" s="64"/>
      <c r="P93" s="64"/>
      <c r="Q93" s="64"/>
      <c r="R93" s="64"/>
      <c r="S93" s="66"/>
      <c r="U93" s="89">
        <f t="shared" si="7"/>
        <v>0</v>
      </c>
      <c r="V93" s="89">
        <f t="shared" si="8"/>
        <v>0</v>
      </c>
      <c r="W93" s="89">
        <f t="shared" si="9"/>
        <v>0</v>
      </c>
      <c r="X93" s="89">
        <f t="shared" si="10"/>
        <v>0</v>
      </c>
      <c r="Y93" s="89">
        <f t="shared" si="11"/>
        <v>0</v>
      </c>
      <c r="Z93" s="89">
        <f t="shared" si="12"/>
        <v>0</v>
      </c>
    </row>
    <row r="94" spans="1:26" ht="18.75" customHeight="1">
      <c r="A94" s="64"/>
      <c r="B94" s="63"/>
      <c r="C94" s="63"/>
      <c r="D94" s="64"/>
      <c r="E94" s="65"/>
      <c r="F94" s="64"/>
      <c r="G94" s="64"/>
      <c r="H94" s="64"/>
      <c r="I94" s="64"/>
      <c r="J94" s="64"/>
      <c r="K94" s="64"/>
      <c r="L94" s="64"/>
      <c r="M94" s="64"/>
      <c r="N94" s="64"/>
      <c r="O94" s="64"/>
      <c r="P94" s="64"/>
      <c r="Q94" s="64"/>
      <c r="R94" s="64"/>
      <c r="S94" s="66"/>
      <c r="U94" s="89">
        <f t="shared" si="7"/>
        <v>0</v>
      </c>
      <c r="V94" s="89">
        <f t="shared" si="8"/>
        <v>0</v>
      </c>
      <c r="W94" s="89">
        <f t="shared" si="9"/>
        <v>0</v>
      </c>
      <c r="X94" s="89">
        <f t="shared" si="10"/>
        <v>0</v>
      </c>
      <c r="Y94" s="89">
        <f t="shared" si="11"/>
        <v>0</v>
      </c>
      <c r="Z94" s="89">
        <f t="shared" si="12"/>
        <v>0</v>
      </c>
    </row>
    <row r="95" spans="1:26" ht="18.75" customHeight="1">
      <c r="A95" s="64"/>
      <c r="B95" s="63"/>
      <c r="C95" s="63"/>
      <c r="D95" s="64"/>
      <c r="E95" s="65"/>
      <c r="F95" s="64"/>
      <c r="G95" s="64"/>
      <c r="H95" s="64"/>
      <c r="I95" s="64"/>
      <c r="J95" s="64"/>
      <c r="K95" s="64"/>
      <c r="L95" s="64"/>
      <c r="M95" s="64"/>
      <c r="N95" s="64"/>
      <c r="O95" s="64"/>
      <c r="P95" s="64"/>
      <c r="Q95" s="64"/>
      <c r="R95" s="64"/>
      <c r="S95" s="66"/>
      <c r="U95" s="89">
        <f t="shared" si="7"/>
        <v>0</v>
      </c>
      <c r="V95" s="89">
        <f t="shared" si="8"/>
        <v>0</v>
      </c>
      <c r="W95" s="89">
        <f t="shared" si="9"/>
        <v>0</v>
      </c>
      <c r="X95" s="89">
        <f t="shared" si="10"/>
        <v>0</v>
      </c>
      <c r="Y95" s="89">
        <f t="shared" si="11"/>
        <v>0</v>
      </c>
      <c r="Z95" s="89">
        <f t="shared" si="12"/>
        <v>0</v>
      </c>
    </row>
    <row r="96" spans="1:26" ht="18.75" customHeight="1">
      <c r="A96" s="64"/>
      <c r="B96" s="63"/>
      <c r="C96" s="63"/>
      <c r="D96" s="64"/>
      <c r="E96" s="65"/>
      <c r="F96" s="64"/>
      <c r="G96" s="64"/>
      <c r="H96" s="64"/>
      <c r="I96" s="64"/>
      <c r="J96" s="64"/>
      <c r="K96" s="64"/>
      <c r="L96" s="64"/>
      <c r="M96" s="64"/>
      <c r="N96" s="64"/>
      <c r="O96" s="64"/>
      <c r="P96" s="64"/>
      <c r="Q96" s="64"/>
      <c r="R96" s="64"/>
      <c r="S96" s="66"/>
      <c r="U96" s="89">
        <f t="shared" si="7"/>
        <v>0</v>
      </c>
      <c r="V96" s="89">
        <f t="shared" si="8"/>
        <v>0</v>
      </c>
      <c r="W96" s="89">
        <f t="shared" si="9"/>
        <v>0</v>
      </c>
      <c r="X96" s="89">
        <f t="shared" si="10"/>
        <v>0</v>
      </c>
      <c r="Y96" s="89">
        <f t="shared" si="11"/>
        <v>0</v>
      </c>
      <c r="Z96" s="89">
        <f t="shared" si="12"/>
        <v>0</v>
      </c>
    </row>
    <row r="97" spans="1:26" ht="18.75" customHeight="1">
      <c r="A97" s="64"/>
      <c r="B97" s="63"/>
      <c r="C97" s="63"/>
      <c r="D97" s="64"/>
      <c r="E97" s="65"/>
      <c r="F97" s="64"/>
      <c r="G97" s="64"/>
      <c r="H97" s="64"/>
      <c r="I97" s="64"/>
      <c r="J97" s="64"/>
      <c r="K97" s="64"/>
      <c r="L97" s="64"/>
      <c r="M97" s="64"/>
      <c r="N97" s="64"/>
      <c r="O97" s="64"/>
      <c r="P97" s="64"/>
      <c r="Q97" s="64"/>
      <c r="R97" s="64"/>
      <c r="S97" s="66"/>
      <c r="U97" s="89">
        <f t="shared" si="7"/>
        <v>0</v>
      </c>
      <c r="V97" s="89">
        <f t="shared" si="8"/>
        <v>0</v>
      </c>
      <c r="W97" s="89">
        <f t="shared" si="9"/>
        <v>0</v>
      </c>
      <c r="X97" s="89">
        <f t="shared" si="10"/>
        <v>0</v>
      </c>
      <c r="Y97" s="89">
        <f t="shared" si="11"/>
        <v>0</v>
      </c>
      <c r="Z97" s="89">
        <f t="shared" si="12"/>
        <v>0</v>
      </c>
    </row>
    <row r="98" spans="1:26" ht="18.75" customHeight="1">
      <c r="A98" s="64"/>
      <c r="B98" s="63"/>
      <c r="C98" s="63"/>
      <c r="D98" s="64"/>
      <c r="E98" s="65"/>
      <c r="F98" s="64"/>
      <c r="G98" s="64"/>
      <c r="H98" s="64"/>
      <c r="I98" s="64"/>
      <c r="J98" s="64"/>
      <c r="K98" s="64"/>
      <c r="L98" s="64"/>
      <c r="M98" s="64"/>
      <c r="N98" s="64"/>
      <c r="O98" s="64"/>
      <c r="P98" s="64"/>
      <c r="Q98" s="64"/>
      <c r="R98" s="64"/>
      <c r="S98" s="66"/>
      <c r="U98" s="89">
        <f t="shared" si="7"/>
        <v>0</v>
      </c>
      <c r="V98" s="89">
        <f t="shared" si="8"/>
        <v>0</v>
      </c>
      <c r="W98" s="89">
        <f t="shared" si="9"/>
        <v>0</v>
      </c>
      <c r="X98" s="89">
        <f t="shared" si="10"/>
        <v>0</v>
      </c>
      <c r="Y98" s="89">
        <f t="shared" si="11"/>
        <v>0</v>
      </c>
      <c r="Z98" s="89">
        <f t="shared" si="12"/>
        <v>0</v>
      </c>
    </row>
    <row r="99" spans="1:26" ht="18.75" customHeight="1">
      <c r="A99" s="64"/>
      <c r="B99" s="63"/>
      <c r="C99" s="63"/>
      <c r="D99" s="64"/>
      <c r="E99" s="65"/>
      <c r="F99" s="64"/>
      <c r="G99" s="64"/>
      <c r="H99" s="64"/>
      <c r="I99" s="64"/>
      <c r="J99" s="64"/>
      <c r="K99" s="64"/>
      <c r="L99" s="64"/>
      <c r="M99" s="64"/>
      <c r="N99" s="64"/>
      <c r="O99" s="64"/>
      <c r="P99" s="64"/>
      <c r="Q99" s="64"/>
      <c r="R99" s="64"/>
      <c r="S99" s="66"/>
      <c r="U99" s="89">
        <f t="shared" si="7"/>
        <v>0</v>
      </c>
      <c r="V99" s="89">
        <f t="shared" si="8"/>
        <v>0</v>
      </c>
      <c r="W99" s="89">
        <f t="shared" si="9"/>
        <v>0</v>
      </c>
      <c r="X99" s="89">
        <f t="shared" si="10"/>
        <v>0</v>
      </c>
      <c r="Y99" s="89">
        <f t="shared" si="11"/>
        <v>0</v>
      </c>
      <c r="Z99" s="89">
        <f t="shared" si="12"/>
        <v>0</v>
      </c>
    </row>
    <row r="100" spans="1:26" ht="18.75" customHeight="1">
      <c r="A100" s="64"/>
      <c r="B100" s="63"/>
      <c r="C100" s="63"/>
      <c r="D100" s="64"/>
      <c r="E100" s="65"/>
      <c r="F100" s="64"/>
      <c r="G100" s="64"/>
      <c r="H100" s="64"/>
      <c r="I100" s="64"/>
      <c r="J100" s="64"/>
      <c r="K100" s="64"/>
      <c r="L100" s="64"/>
      <c r="M100" s="64"/>
      <c r="N100" s="64"/>
      <c r="O100" s="64"/>
      <c r="P100" s="64"/>
      <c r="Q100" s="64"/>
      <c r="R100" s="64"/>
      <c r="S100" s="66"/>
      <c r="U100" s="89">
        <f t="shared" si="7"/>
        <v>0</v>
      </c>
      <c r="V100" s="89">
        <f t="shared" si="8"/>
        <v>0</v>
      </c>
      <c r="W100" s="89">
        <f t="shared" si="9"/>
        <v>0</v>
      </c>
      <c r="X100" s="89">
        <f t="shared" si="10"/>
        <v>0</v>
      </c>
      <c r="Y100" s="89">
        <f t="shared" si="11"/>
        <v>0</v>
      </c>
      <c r="Z100" s="89">
        <f t="shared" si="12"/>
        <v>0</v>
      </c>
    </row>
    <row r="101" spans="1:26" ht="18.75" customHeight="1">
      <c r="A101" s="64"/>
      <c r="B101" s="63"/>
      <c r="C101" s="63"/>
      <c r="D101" s="64"/>
      <c r="E101" s="65"/>
      <c r="F101" s="64"/>
      <c r="G101" s="64"/>
      <c r="H101" s="64"/>
      <c r="I101" s="64"/>
      <c r="J101" s="64"/>
      <c r="K101" s="64"/>
      <c r="L101" s="64"/>
      <c r="M101" s="64"/>
      <c r="N101" s="64"/>
      <c r="O101" s="64"/>
      <c r="P101" s="64"/>
      <c r="Q101" s="64"/>
      <c r="R101" s="64"/>
      <c r="S101" s="66"/>
      <c r="U101" s="89">
        <f t="shared" si="7"/>
        <v>0</v>
      </c>
      <c r="V101" s="89">
        <f t="shared" si="8"/>
        <v>0</v>
      </c>
      <c r="W101" s="89">
        <f t="shared" si="9"/>
        <v>0</v>
      </c>
      <c r="X101" s="89">
        <f t="shared" si="10"/>
        <v>0</v>
      </c>
      <c r="Y101" s="89">
        <f t="shared" si="11"/>
        <v>0</v>
      </c>
      <c r="Z101" s="89">
        <f t="shared" si="12"/>
        <v>0</v>
      </c>
    </row>
    <row r="102" ht="18.75">
      <c r="S102" s="84"/>
    </row>
    <row r="103" ht="18.75">
      <c r="S103" s="84"/>
    </row>
    <row r="104" ht="18.75">
      <c r="S104" s="84"/>
    </row>
    <row r="105" ht="18.75">
      <c r="S105" s="84"/>
    </row>
    <row r="106" ht="18.75">
      <c r="S106" s="84"/>
    </row>
    <row r="107" ht="18.75">
      <c r="S107" s="84"/>
    </row>
    <row r="108" ht="18.75">
      <c r="S108" s="84"/>
    </row>
    <row r="109" ht="18.75">
      <c r="S109" s="84"/>
    </row>
    <row r="110" ht="18.75">
      <c r="S110" s="84"/>
    </row>
    <row r="111" ht="18.75">
      <c r="S111" s="84"/>
    </row>
    <row r="112" ht="18.75">
      <c r="S112" s="84"/>
    </row>
    <row r="113" ht="18.75">
      <c r="S113" s="84"/>
    </row>
    <row r="114" ht="18.75">
      <c r="S114" s="84"/>
    </row>
    <row r="115" ht="18.75">
      <c r="S115" s="84"/>
    </row>
    <row r="116" ht="18.75">
      <c r="S116" s="84"/>
    </row>
    <row r="117" ht="18.75">
      <c r="S117" s="84"/>
    </row>
    <row r="118" ht="18.75">
      <c r="S118" s="84"/>
    </row>
    <row r="119" ht="18.75">
      <c r="S119" s="84"/>
    </row>
    <row r="120" ht="18.75">
      <c r="S120" s="84"/>
    </row>
    <row r="121" ht="18.75">
      <c r="S121" s="84"/>
    </row>
    <row r="122" ht="18.75">
      <c r="S122" s="84"/>
    </row>
    <row r="123" ht="18.75">
      <c r="S123" s="84"/>
    </row>
    <row r="124" ht="18.75">
      <c r="S124" s="84"/>
    </row>
    <row r="125" ht="18.75">
      <c r="S125" s="84"/>
    </row>
    <row r="126" ht="18.75">
      <c r="S126" s="84"/>
    </row>
    <row r="127" ht="18.75">
      <c r="S127" s="84"/>
    </row>
    <row r="128" ht="18.75">
      <c r="S128" s="84"/>
    </row>
    <row r="129" ht="18.75">
      <c r="S129" s="84"/>
    </row>
    <row r="130" ht="18.75">
      <c r="S130" s="84"/>
    </row>
    <row r="131" ht="18.75">
      <c r="S131" s="84"/>
    </row>
    <row r="132" ht="18.75">
      <c r="S132" s="84"/>
    </row>
    <row r="133" ht="18.75">
      <c r="S133" s="84"/>
    </row>
    <row r="134" ht="18.75">
      <c r="S134" s="84"/>
    </row>
    <row r="135" ht="18.75">
      <c r="S135" s="84"/>
    </row>
    <row r="136" ht="18.75">
      <c r="S136" s="84"/>
    </row>
    <row r="137" ht="18.75">
      <c r="S137" s="84"/>
    </row>
    <row r="138" ht="18.75">
      <c r="S138" s="84"/>
    </row>
    <row r="139" ht="18.75">
      <c r="S139" s="84"/>
    </row>
    <row r="140" ht="18.75">
      <c r="S140" s="84"/>
    </row>
    <row r="141" ht="18.75">
      <c r="S141" s="84"/>
    </row>
    <row r="142" ht="18.75">
      <c r="S142" s="84"/>
    </row>
    <row r="143" ht="18.75">
      <c r="S143" s="84"/>
    </row>
    <row r="144" ht="18.75">
      <c r="S144" s="84"/>
    </row>
    <row r="145" ht="18.75">
      <c r="S145" s="84"/>
    </row>
    <row r="146" ht="18.75">
      <c r="S146" s="84"/>
    </row>
    <row r="147" ht="18.75">
      <c r="S147" s="84"/>
    </row>
    <row r="148" ht="18.75">
      <c r="S148" s="84"/>
    </row>
    <row r="149" ht="18.75">
      <c r="S149" s="84"/>
    </row>
    <row r="150" ht="18.75">
      <c r="S150" s="84"/>
    </row>
    <row r="151" ht="18.75">
      <c r="S151" s="84"/>
    </row>
    <row r="152" ht="18.75">
      <c r="S152" s="84"/>
    </row>
    <row r="153" ht="18.75">
      <c r="S153" s="84"/>
    </row>
    <row r="154" ht="18.75">
      <c r="S154" s="84"/>
    </row>
    <row r="155" ht="18.75">
      <c r="S155" s="84"/>
    </row>
    <row r="156" ht="18.75">
      <c r="S156" s="84"/>
    </row>
    <row r="157" ht="18.75">
      <c r="S157" s="84"/>
    </row>
    <row r="158" ht="18.75">
      <c r="S158" s="84"/>
    </row>
    <row r="159" ht="18.75">
      <c r="S159" s="84"/>
    </row>
    <row r="160" ht="18.75">
      <c r="S160" s="84"/>
    </row>
    <row r="161" ht="18.75">
      <c r="S161" s="84"/>
    </row>
    <row r="162" ht="18.75">
      <c r="S162" s="84"/>
    </row>
    <row r="163" ht="18.75">
      <c r="S163" s="84"/>
    </row>
    <row r="164" ht="18.75">
      <c r="S164" s="84"/>
    </row>
    <row r="165" ht="18.75">
      <c r="S165" s="84"/>
    </row>
    <row r="166" ht="18.75">
      <c r="S166" s="84"/>
    </row>
    <row r="167" ht="18.75">
      <c r="S167" s="84"/>
    </row>
    <row r="168" ht="18.75">
      <c r="S168" s="84"/>
    </row>
    <row r="169" ht="18.75">
      <c r="S169" s="84"/>
    </row>
    <row r="170" ht="18.75">
      <c r="S170" s="84"/>
    </row>
    <row r="171" ht="18.75">
      <c r="S171" s="84"/>
    </row>
    <row r="172" ht="18.75">
      <c r="S172" s="84"/>
    </row>
    <row r="173" ht="18.75">
      <c r="S173" s="84"/>
    </row>
    <row r="174" ht="18.75">
      <c r="S174" s="84"/>
    </row>
    <row r="175" ht="18.75">
      <c r="S175" s="84"/>
    </row>
    <row r="176" ht="18.75">
      <c r="S176" s="84"/>
    </row>
    <row r="177" ht="18.75">
      <c r="S177" s="84"/>
    </row>
    <row r="178" ht="18.75">
      <c r="S178" s="84"/>
    </row>
    <row r="179" ht="18.75">
      <c r="S179" s="84"/>
    </row>
    <row r="180" ht="18.75">
      <c r="S180" s="84"/>
    </row>
    <row r="181" ht="18.75">
      <c r="S181" s="84"/>
    </row>
    <row r="182" ht="18.75">
      <c r="S182" s="84"/>
    </row>
    <row r="183" ht="18.75">
      <c r="S183" s="84"/>
    </row>
    <row r="184" ht="18.75">
      <c r="S184" s="84"/>
    </row>
    <row r="185" ht="18.75">
      <c r="S185" s="84"/>
    </row>
    <row r="186" ht="18.75">
      <c r="S186" s="84"/>
    </row>
    <row r="187" ht="18.75">
      <c r="S187" s="84"/>
    </row>
    <row r="188" ht="18.75">
      <c r="S188" s="84"/>
    </row>
    <row r="189" ht="18.75">
      <c r="S189" s="84"/>
    </row>
    <row r="190" ht="18.75">
      <c r="S190" s="84"/>
    </row>
    <row r="191" ht="18.75">
      <c r="S191" s="84"/>
    </row>
    <row r="192" ht="18.75">
      <c r="S192" s="84"/>
    </row>
    <row r="193" ht="18.75">
      <c r="S193" s="84"/>
    </row>
    <row r="194" ht="18.75">
      <c r="S194" s="84"/>
    </row>
    <row r="195" ht="18.75">
      <c r="S195" s="84"/>
    </row>
    <row r="196" ht="18.75">
      <c r="S196" s="84"/>
    </row>
    <row r="197" ht="18.75">
      <c r="S197" s="84"/>
    </row>
    <row r="198" ht="18.75">
      <c r="S198" s="84"/>
    </row>
    <row r="199" ht="18.75">
      <c r="S199" s="84"/>
    </row>
    <row r="200" ht="18.75">
      <c r="S200" s="84"/>
    </row>
    <row r="201" ht="18.75">
      <c r="S201" s="84"/>
    </row>
    <row r="202" ht="18.75">
      <c r="S202" s="84"/>
    </row>
    <row r="203" ht="18.75">
      <c r="S203" s="84"/>
    </row>
    <row r="204" ht="18.75">
      <c r="S204" s="84"/>
    </row>
    <row r="205" ht="18.75">
      <c r="S205" s="84"/>
    </row>
    <row r="206" ht="18.75">
      <c r="S206" s="84"/>
    </row>
    <row r="207" ht="18.75">
      <c r="S207" s="84"/>
    </row>
    <row r="208" ht="18.75">
      <c r="S208" s="84"/>
    </row>
    <row r="209" ht="18.75">
      <c r="S209" s="84"/>
    </row>
    <row r="210" ht="18.75">
      <c r="S210" s="84"/>
    </row>
    <row r="211" ht="18.75">
      <c r="S211" s="84"/>
    </row>
    <row r="212" ht="18.75">
      <c r="S212" s="84"/>
    </row>
    <row r="213" ht="18.75">
      <c r="S213" s="84"/>
    </row>
    <row r="214" ht="18.75">
      <c r="S214" s="84"/>
    </row>
    <row r="215" ht="18.75">
      <c r="S215" s="84"/>
    </row>
    <row r="216" ht="18.75">
      <c r="S216" s="84"/>
    </row>
    <row r="217" ht="18.75">
      <c r="S217" s="84"/>
    </row>
    <row r="218" ht="18.75">
      <c r="S218" s="84"/>
    </row>
    <row r="219" ht="18.75">
      <c r="S219" s="84"/>
    </row>
    <row r="220" ht="18.75">
      <c r="S220" s="84"/>
    </row>
    <row r="221" ht="18.75">
      <c r="S221" s="84"/>
    </row>
    <row r="222" ht="18.75">
      <c r="S222" s="84"/>
    </row>
    <row r="223" ht="18.75">
      <c r="S223" s="84"/>
    </row>
    <row r="224" ht="18.75">
      <c r="S224" s="84"/>
    </row>
    <row r="225" ht="18.75">
      <c r="S225" s="84"/>
    </row>
    <row r="226" ht="18.75">
      <c r="S226" s="84"/>
    </row>
    <row r="227" ht="18.75">
      <c r="S227" s="84"/>
    </row>
    <row r="228" ht="18.75">
      <c r="S228" s="84"/>
    </row>
    <row r="229" ht="18.75">
      <c r="S229" s="84"/>
    </row>
    <row r="230" ht="18.75">
      <c r="S230" s="84"/>
    </row>
    <row r="231" ht="18.75">
      <c r="S231" s="84"/>
    </row>
    <row r="232" ht="18.75">
      <c r="S232" s="84"/>
    </row>
    <row r="233" ht="18.75">
      <c r="S233" s="84"/>
    </row>
    <row r="234" ht="18.75">
      <c r="S234" s="84"/>
    </row>
    <row r="235" ht="18.75">
      <c r="S235" s="84"/>
    </row>
    <row r="236" ht="18.75">
      <c r="S236" s="84"/>
    </row>
    <row r="237" ht="18.75">
      <c r="S237" s="84"/>
    </row>
    <row r="238" ht="18.75">
      <c r="S238" s="84"/>
    </row>
    <row r="239" ht="18.75">
      <c r="S239" s="84"/>
    </row>
    <row r="240" ht="18.75">
      <c r="S240" s="84"/>
    </row>
    <row r="241" ht="18.75">
      <c r="S241" s="84"/>
    </row>
    <row r="242" ht="18.75">
      <c r="S242" s="84"/>
    </row>
    <row r="243" ht="18.75">
      <c r="S243" s="84"/>
    </row>
    <row r="244" ht="18.75">
      <c r="S244" s="84"/>
    </row>
    <row r="245" ht="18.75">
      <c r="S245" s="84"/>
    </row>
    <row r="246" ht="18.75">
      <c r="S246" s="84"/>
    </row>
    <row r="247" ht="18.75">
      <c r="S247" s="84"/>
    </row>
    <row r="248" ht="18.75">
      <c r="S248" s="84"/>
    </row>
    <row r="249" ht="18.75">
      <c r="S249" s="84"/>
    </row>
    <row r="250" ht="18.75">
      <c r="S250" s="84"/>
    </row>
    <row r="251" ht="18.75">
      <c r="S251" s="84"/>
    </row>
    <row r="252" ht="18.75">
      <c r="S252" s="84"/>
    </row>
    <row r="253" ht="18.75">
      <c r="S253" s="84"/>
    </row>
    <row r="254" ht="18.75">
      <c r="S254" s="84"/>
    </row>
    <row r="255" ht="18.75">
      <c r="S255" s="84"/>
    </row>
    <row r="256" ht="18.75">
      <c r="S256" s="84"/>
    </row>
    <row r="257" ht="18.75">
      <c r="S257" s="84"/>
    </row>
    <row r="258" ht="18.75">
      <c r="S258" s="84"/>
    </row>
    <row r="259" ht="18.75">
      <c r="S259" s="84"/>
    </row>
    <row r="260" ht="18.75">
      <c r="S260" s="84"/>
    </row>
    <row r="261" ht="18.75">
      <c r="S261" s="84"/>
    </row>
    <row r="262" ht="18.75">
      <c r="S262" s="84"/>
    </row>
    <row r="263" ht="18.75">
      <c r="S263" s="84"/>
    </row>
    <row r="264" ht="18.75">
      <c r="S264" s="84"/>
    </row>
    <row r="265" ht="18.75">
      <c r="S265" s="84"/>
    </row>
    <row r="266" ht="18.75">
      <c r="S266" s="84"/>
    </row>
    <row r="267" ht="18.75">
      <c r="S267" s="84"/>
    </row>
    <row r="268" ht="18.75">
      <c r="S268" s="84"/>
    </row>
    <row r="269" ht="18.75">
      <c r="S269" s="84"/>
    </row>
    <row r="270" ht="18.75">
      <c r="S270" s="84"/>
    </row>
    <row r="271" ht="18.75">
      <c r="S271" s="84"/>
    </row>
    <row r="272" ht="18.75">
      <c r="S272" s="84"/>
    </row>
    <row r="273" ht="18.75">
      <c r="S273" s="84"/>
    </row>
    <row r="274" ht="18.75">
      <c r="S274" s="84"/>
    </row>
    <row r="275" ht="18.75">
      <c r="S275" s="84"/>
    </row>
    <row r="276" ht="18.75">
      <c r="S276" s="84"/>
    </row>
    <row r="277" ht="18.75">
      <c r="S277" s="84"/>
    </row>
    <row r="278" ht="18.75">
      <c r="S278" s="84"/>
    </row>
    <row r="279" ht="18.75">
      <c r="S279" s="84"/>
    </row>
    <row r="280" ht="18.75">
      <c r="S280" s="84"/>
    </row>
    <row r="281" ht="18.75">
      <c r="S281" s="84"/>
    </row>
    <row r="282" ht="18.75">
      <c r="S282" s="84"/>
    </row>
    <row r="283" ht="18.75">
      <c r="S283" s="84"/>
    </row>
    <row r="284" ht="18.75">
      <c r="S284" s="84"/>
    </row>
    <row r="285" ht="18.75">
      <c r="S285" s="84"/>
    </row>
    <row r="286" ht="18.75">
      <c r="S286" s="84"/>
    </row>
    <row r="287" ht="18.75">
      <c r="S287" s="84"/>
    </row>
    <row r="288" ht="18.75">
      <c r="S288" s="84"/>
    </row>
    <row r="289" ht="18.75">
      <c r="S289" s="84"/>
    </row>
    <row r="290" ht="18.75">
      <c r="S290" s="84"/>
    </row>
    <row r="291" ht="18.75">
      <c r="S291" s="84"/>
    </row>
    <row r="292" ht="18.75">
      <c r="S292" s="84"/>
    </row>
    <row r="293" ht="18.75">
      <c r="S293" s="84"/>
    </row>
    <row r="294" ht="18.75">
      <c r="S294" s="84"/>
    </row>
    <row r="295" ht="18.75">
      <c r="S295" s="84"/>
    </row>
    <row r="296" ht="18.75">
      <c r="S296" s="84"/>
    </row>
    <row r="297" ht="18.75">
      <c r="S297" s="84"/>
    </row>
    <row r="298" ht="18.75">
      <c r="S298" s="84"/>
    </row>
    <row r="299" ht="18.75">
      <c r="S299" s="84"/>
    </row>
    <row r="300" ht="18.75">
      <c r="S300" s="84"/>
    </row>
    <row r="301" ht="18.75">
      <c r="S301" s="84"/>
    </row>
    <row r="302" ht="18.75">
      <c r="S302" s="84"/>
    </row>
    <row r="303" ht="18.75">
      <c r="S303" s="84"/>
    </row>
    <row r="304" ht="18.75">
      <c r="S304" s="84"/>
    </row>
    <row r="305" ht="18.75">
      <c r="S305" s="84"/>
    </row>
    <row r="306" ht="18.75">
      <c r="S306" s="84"/>
    </row>
    <row r="307" ht="18.75">
      <c r="S307" s="84"/>
    </row>
    <row r="308" ht="18.75">
      <c r="S308" s="84"/>
    </row>
    <row r="309" ht="18.75">
      <c r="S309" s="84"/>
    </row>
    <row r="310" ht="18.75">
      <c r="S310" s="84"/>
    </row>
    <row r="311" ht="18.75">
      <c r="S311" s="84"/>
    </row>
    <row r="312" ht="18.75">
      <c r="S312" s="84"/>
    </row>
    <row r="313" ht="18.75">
      <c r="S313" s="84"/>
    </row>
    <row r="314" ht="18.75">
      <c r="S314" s="84"/>
    </row>
    <row r="315" ht="18.75">
      <c r="S315" s="84"/>
    </row>
    <row r="316" ht="18.75">
      <c r="S316" s="84"/>
    </row>
    <row r="317" ht="18.75">
      <c r="S317" s="84"/>
    </row>
    <row r="318" ht="18.75">
      <c r="S318" s="84"/>
    </row>
    <row r="319" ht="18.75">
      <c r="S319" s="84"/>
    </row>
    <row r="320" ht="18.75">
      <c r="S320" s="84"/>
    </row>
    <row r="321" ht="18.75">
      <c r="S321" s="84"/>
    </row>
    <row r="322" ht="18.75">
      <c r="S322" s="84"/>
    </row>
    <row r="323" ht="18.75">
      <c r="S323" s="84"/>
    </row>
    <row r="324" ht="18.75">
      <c r="S324" s="84"/>
    </row>
    <row r="325" ht="18.75">
      <c r="S325" s="84"/>
    </row>
    <row r="326" ht="18.75">
      <c r="S326" s="84"/>
    </row>
    <row r="327" ht="18.75">
      <c r="S327" s="84"/>
    </row>
    <row r="328" ht="18.75">
      <c r="S328" s="84"/>
    </row>
    <row r="329" ht="18.75">
      <c r="S329" s="84"/>
    </row>
    <row r="330" ht="18.75">
      <c r="S330" s="84"/>
    </row>
    <row r="331" ht="18.75">
      <c r="S331" s="84"/>
    </row>
    <row r="332" ht="18.75">
      <c r="S332" s="84"/>
    </row>
    <row r="333" ht="18.75">
      <c r="S333" s="84"/>
    </row>
    <row r="334" ht="18.75">
      <c r="S334" s="84"/>
    </row>
    <row r="335" ht="18.75">
      <c r="S335" s="84"/>
    </row>
    <row r="336" ht="18.75">
      <c r="S336" s="84"/>
    </row>
    <row r="337" ht="18.75">
      <c r="S337" s="84"/>
    </row>
    <row r="338" ht="18.75">
      <c r="S338" s="84"/>
    </row>
    <row r="339" ht="18.75">
      <c r="S339" s="84"/>
    </row>
    <row r="340" ht="18.75">
      <c r="S340" s="84"/>
    </row>
    <row r="341" ht="18.75">
      <c r="S341" s="84"/>
    </row>
    <row r="342" ht="18.75">
      <c r="S342" s="84"/>
    </row>
    <row r="343" ht="18.75">
      <c r="S343" s="84"/>
    </row>
    <row r="344" ht="18.75">
      <c r="S344" s="84"/>
    </row>
    <row r="345" ht="18.75">
      <c r="S345" s="84"/>
    </row>
    <row r="346" ht="18.75">
      <c r="S346" s="84"/>
    </row>
    <row r="347" ht="18.75">
      <c r="S347" s="84"/>
    </row>
    <row r="348" ht="18.75">
      <c r="S348" s="84"/>
    </row>
    <row r="349" ht="18.75">
      <c r="S349" s="84"/>
    </row>
    <row r="350" ht="18.75">
      <c r="S350" s="84"/>
    </row>
    <row r="351" ht="18.75">
      <c r="S351" s="84"/>
    </row>
    <row r="352" ht="18.75">
      <c r="S352" s="84"/>
    </row>
    <row r="353" ht="18.75">
      <c r="S353" s="84"/>
    </row>
    <row r="354" ht="18.75">
      <c r="S354" s="84"/>
    </row>
    <row r="355" ht="18.75">
      <c r="S355" s="84"/>
    </row>
    <row r="356" ht="18.75">
      <c r="S356" s="84"/>
    </row>
    <row r="357" ht="18.75">
      <c r="S357" s="84"/>
    </row>
    <row r="358" ht="18.75">
      <c r="S358" s="84"/>
    </row>
    <row r="359" ht="18.75">
      <c r="S359" s="84"/>
    </row>
    <row r="360" ht="18.75">
      <c r="S360" s="84"/>
    </row>
    <row r="361" ht="18.75">
      <c r="S361" s="84"/>
    </row>
    <row r="362" ht="18.75">
      <c r="S362" s="84"/>
    </row>
    <row r="363" ht="18.75">
      <c r="S363" s="84"/>
    </row>
    <row r="364" ht="18.75">
      <c r="S364" s="84"/>
    </row>
    <row r="365" ht="18.75">
      <c r="S365" s="84"/>
    </row>
    <row r="366" ht="18.75">
      <c r="S366" s="84"/>
    </row>
    <row r="367" ht="18.75">
      <c r="S367" s="84"/>
    </row>
    <row r="368" ht="18.75">
      <c r="S368" s="84"/>
    </row>
    <row r="369" ht="18.75">
      <c r="S369" s="84"/>
    </row>
    <row r="370" ht="18.75">
      <c r="S370" s="84"/>
    </row>
    <row r="371" ht="18.75">
      <c r="S371" s="84"/>
    </row>
    <row r="372" ht="18.75">
      <c r="S372" s="84"/>
    </row>
    <row r="373" ht="18.75">
      <c r="S373" s="84"/>
    </row>
    <row r="374" ht="18.75">
      <c r="S374" s="84"/>
    </row>
    <row r="375" ht="18.75">
      <c r="S375" s="84"/>
    </row>
    <row r="376" ht="18.75">
      <c r="S376" s="84"/>
    </row>
    <row r="377" ht="18.75">
      <c r="S377" s="84"/>
    </row>
    <row r="378" ht="18.75">
      <c r="S378" s="84"/>
    </row>
    <row r="379" ht="18.75">
      <c r="S379" s="84"/>
    </row>
    <row r="380" ht="18.75">
      <c r="S380" s="84"/>
    </row>
    <row r="381" ht="18.75">
      <c r="S381" s="84"/>
    </row>
    <row r="382" ht="18.75">
      <c r="S382" s="84"/>
    </row>
    <row r="383" ht="18.75">
      <c r="S383" s="84"/>
    </row>
    <row r="384" ht="18.75">
      <c r="S384" s="84"/>
    </row>
    <row r="385" ht="18.75">
      <c r="S385" s="84"/>
    </row>
    <row r="386" ht="18.75">
      <c r="S386" s="84"/>
    </row>
    <row r="387" ht="18.75">
      <c r="S387" s="84"/>
    </row>
    <row r="388" ht="18.75">
      <c r="S388" s="84"/>
    </row>
    <row r="389" ht="18.75">
      <c r="S389" s="84"/>
    </row>
    <row r="390" ht="18.75">
      <c r="S390" s="84"/>
    </row>
    <row r="391" ht="18.75">
      <c r="S391" s="84"/>
    </row>
    <row r="392" ht="18.75">
      <c r="S392" s="84"/>
    </row>
    <row r="393" ht="18.75">
      <c r="S393" s="84"/>
    </row>
    <row r="394" ht="18.75">
      <c r="S394" s="84"/>
    </row>
    <row r="395" ht="18.75">
      <c r="S395" s="84"/>
    </row>
    <row r="396" ht="18.75">
      <c r="S396" s="84"/>
    </row>
    <row r="397" ht="18.75">
      <c r="S397" s="84"/>
    </row>
    <row r="398" ht="18.75">
      <c r="S398" s="84"/>
    </row>
    <row r="399" ht="18.75">
      <c r="S399" s="84"/>
    </row>
    <row r="400" ht="18.75">
      <c r="S400" s="84"/>
    </row>
    <row r="401" ht="18.75">
      <c r="S401" s="84"/>
    </row>
    <row r="402" ht="18.75">
      <c r="S402" s="84"/>
    </row>
    <row r="403" ht="18.75">
      <c r="S403" s="84"/>
    </row>
    <row r="404" ht="18.75">
      <c r="S404" s="84"/>
    </row>
    <row r="405" ht="18.75">
      <c r="S405" s="84"/>
    </row>
    <row r="406" ht="18.75">
      <c r="S406" s="84"/>
    </row>
    <row r="407" ht="18.75">
      <c r="S407" s="84"/>
    </row>
    <row r="408" ht="18.75">
      <c r="S408" s="84"/>
    </row>
    <row r="409" ht="18.75">
      <c r="S409" s="84"/>
    </row>
    <row r="410" ht="18.75">
      <c r="S410" s="84"/>
    </row>
    <row r="411" ht="18.75">
      <c r="S411" s="84"/>
    </row>
    <row r="412" ht="18.75">
      <c r="S412" s="84"/>
    </row>
    <row r="413" ht="18.75">
      <c r="S413" s="84"/>
    </row>
    <row r="414" ht="18.75">
      <c r="S414" s="84"/>
    </row>
    <row r="415" ht="18.75">
      <c r="S415" s="84"/>
    </row>
    <row r="416" ht="18.75">
      <c r="S416" s="84"/>
    </row>
    <row r="417" ht="18.75">
      <c r="S417" s="84"/>
    </row>
    <row r="418" ht="18.75">
      <c r="S418" s="84"/>
    </row>
    <row r="419" ht="18.75">
      <c r="S419" s="84"/>
    </row>
    <row r="420" ht="18.75">
      <c r="S420" s="84"/>
    </row>
    <row r="421" ht="18.75">
      <c r="S421" s="84"/>
    </row>
    <row r="422" ht="18.75">
      <c r="S422" s="84"/>
    </row>
    <row r="423" ht="18.75">
      <c r="S423" s="84"/>
    </row>
    <row r="424" ht="18.75">
      <c r="S424" s="84"/>
    </row>
    <row r="425" ht="18.75">
      <c r="S425" s="84"/>
    </row>
    <row r="426" ht="18.75">
      <c r="S426" s="84"/>
    </row>
    <row r="427" ht="18.75">
      <c r="S427" s="84"/>
    </row>
    <row r="428" ht="18.75">
      <c r="S428" s="84"/>
    </row>
    <row r="429" ht="18.75">
      <c r="S429" s="84"/>
    </row>
    <row r="430" ht="18.75">
      <c r="S430" s="84"/>
    </row>
    <row r="431" ht="18.75">
      <c r="S431" s="84"/>
    </row>
    <row r="432" ht="18.75">
      <c r="S432" s="84"/>
    </row>
    <row r="433" ht="18.75">
      <c r="S433" s="84"/>
    </row>
    <row r="434" ht="18.75">
      <c r="S434" s="84"/>
    </row>
    <row r="435" ht="18.75">
      <c r="S435" s="84"/>
    </row>
    <row r="436" ht="18.75">
      <c r="S436" s="84"/>
    </row>
    <row r="437" ht="18.75">
      <c r="S437" s="84"/>
    </row>
    <row r="438" ht="18.75">
      <c r="S438" s="84"/>
    </row>
    <row r="439" ht="18.75">
      <c r="S439" s="84"/>
    </row>
    <row r="440" ht="18.75">
      <c r="S440" s="84"/>
    </row>
    <row r="441" ht="18.75">
      <c r="S441" s="84"/>
    </row>
    <row r="442" ht="18.75">
      <c r="S442" s="84"/>
    </row>
    <row r="443" ht="18.75">
      <c r="S443" s="84"/>
    </row>
    <row r="444" ht="18.75">
      <c r="S444" s="84"/>
    </row>
    <row r="445" ht="18.75">
      <c r="S445" s="84"/>
    </row>
    <row r="446" ht="18.75">
      <c r="S446" s="84"/>
    </row>
    <row r="447" ht="18.75">
      <c r="S447" s="84"/>
    </row>
    <row r="448" ht="18.75">
      <c r="S448" s="84"/>
    </row>
    <row r="449" ht="18.75">
      <c r="S449" s="84"/>
    </row>
    <row r="450" ht="18.75">
      <c r="S450" s="84"/>
    </row>
    <row r="451" ht="18.75">
      <c r="S451" s="84"/>
    </row>
    <row r="452" ht="18.75">
      <c r="S452" s="84"/>
    </row>
    <row r="453" ht="18.75">
      <c r="S453" s="84"/>
    </row>
    <row r="454" ht="18.75">
      <c r="S454" s="84"/>
    </row>
    <row r="455" ht="18.75">
      <c r="S455" s="84"/>
    </row>
    <row r="456" ht="18.75">
      <c r="S456" s="84"/>
    </row>
    <row r="457" ht="18.75">
      <c r="S457" s="84"/>
    </row>
    <row r="458" ht="18.75">
      <c r="S458" s="84"/>
    </row>
    <row r="459" ht="18.75">
      <c r="S459" s="84"/>
    </row>
    <row r="460" ht="18.75">
      <c r="S460" s="84"/>
    </row>
    <row r="461" ht="18.75">
      <c r="S461" s="84"/>
    </row>
    <row r="462" ht="18.75">
      <c r="S462" s="84"/>
    </row>
    <row r="463" ht="18.75">
      <c r="S463" s="84"/>
    </row>
    <row r="464" ht="18.75">
      <c r="S464" s="84"/>
    </row>
    <row r="465" ht="18.75">
      <c r="S465" s="84"/>
    </row>
    <row r="466" ht="18.75">
      <c r="S466" s="84"/>
    </row>
    <row r="467" ht="18.75">
      <c r="S467" s="84"/>
    </row>
    <row r="468" ht="18.75">
      <c r="S468" s="84"/>
    </row>
    <row r="469" ht="18.75">
      <c r="S469" s="84"/>
    </row>
    <row r="470" ht="18.75">
      <c r="S470" s="84"/>
    </row>
    <row r="471" ht="18.75">
      <c r="S471" s="84"/>
    </row>
    <row r="472" ht="18.75">
      <c r="S472" s="84"/>
    </row>
    <row r="473" ht="18.75">
      <c r="S473" s="84"/>
    </row>
    <row r="474" ht="18.75">
      <c r="S474" s="84"/>
    </row>
    <row r="475" ht="18.75">
      <c r="S475" s="84"/>
    </row>
    <row r="476" ht="18.75">
      <c r="S476" s="84"/>
    </row>
    <row r="477" ht="18.75">
      <c r="S477" s="84"/>
    </row>
    <row r="478" ht="18.75">
      <c r="S478" s="84"/>
    </row>
    <row r="479" ht="18.75">
      <c r="S479" s="84"/>
    </row>
    <row r="480" ht="18.75">
      <c r="S480" s="84"/>
    </row>
    <row r="481" ht="18.75">
      <c r="S481" s="84"/>
    </row>
    <row r="482" ht="18.75">
      <c r="S482" s="84"/>
    </row>
    <row r="483" ht="18.75">
      <c r="S483" s="84"/>
    </row>
    <row r="484" ht="18.75">
      <c r="S484" s="84"/>
    </row>
  </sheetData>
  <sheetProtection/>
  <mergeCells count="4">
    <mergeCell ref="H2:I2"/>
    <mergeCell ref="J2:L2"/>
    <mergeCell ref="M2:N2"/>
    <mergeCell ref="O2:P2"/>
  </mergeCells>
  <dataValidations count="2">
    <dataValidation type="list" allowBlank="1" showInputMessage="1" showErrorMessage="1" sqref="F19:R101 E18:Q18 F5:R17">
      <formula1>$T$2:$T$4</formula1>
    </dataValidation>
    <dataValidation type="list" allowBlank="1" showInputMessage="1" showErrorMessage="1" sqref="D19:D113 C18 D5:D17">
      <formula1>$T$6:$T$7</formula1>
    </dataValidation>
  </dataValidations>
  <printOptions/>
  <pageMargins left="0.75" right="0.75" top="1" bottom="1" header="0.4921259845" footer="0.4921259845"/>
  <pageSetup fitToHeight="2" fitToWidth="1" horizontalDpi="600" verticalDpi="600" orientation="portrait" paperSize="9" scale="65"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B2:G17"/>
  <sheetViews>
    <sheetView workbookViewId="0" topLeftCell="A1">
      <selection activeCell="A1" sqref="A1"/>
    </sheetView>
  </sheetViews>
  <sheetFormatPr defaultColWidth="11.421875" defaultRowHeight="12.75"/>
  <cols>
    <col min="3" max="3" width="13.00390625" style="0" customWidth="1"/>
    <col min="4" max="4" width="16.8515625" style="0" customWidth="1"/>
    <col min="5" max="5" width="14.8515625" style="0" customWidth="1"/>
  </cols>
  <sheetData>
    <row r="1" ht="13.5" thickBot="1"/>
    <row r="2" spans="3:6" ht="37.5" customHeight="1" thickBot="1" thickTop="1">
      <c r="C2" s="114" t="s">
        <v>93</v>
      </c>
      <c r="D2" s="90"/>
      <c r="E2" s="90"/>
      <c r="F2" s="91"/>
    </row>
    <row r="3" ht="13.5" thickTop="1"/>
    <row r="4" spans="4:5" ht="15">
      <c r="D4" s="110" t="s">
        <v>102</v>
      </c>
      <c r="E4" s="111">
        <v>2007</v>
      </c>
    </row>
    <row r="5" ht="13.5" thickBot="1"/>
    <row r="6" spans="4:5" ht="21" customHeight="1" thickBot="1">
      <c r="D6" s="92" t="s">
        <v>101</v>
      </c>
      <c r="E6" s="93"/>
    </row>
    <row r="7" ht="13.5" thickBot="1"/>
    <row r="8" spans="2:7" ht="16.5" thickTop="1">
      <c r="B8" s="94"/>
      <c r="C8" s="95"/>
      <c r="D8" s="96" t="s">
        <v>105</v>
      </c>
      <c r="E8" s="105">
        <f>SUM(E9:E14)</f>
        <v>1</v>
      </c>
      <c r="F8" s="95"/>
      <c r="G8" s="97"/>
    </row>
    <row r="9" spans="2:7" ht="15.75">
      <c r="B9" s="98"/>
      <c r="C9" s="99"/>
      <c r="D9" s="100" t="s">
        <v>95</v>
      </c>
      <c r="E9" s="106">
        <f>Liste!U3</f>
        <v>0</v>
      </c>
      <c r="F9" s="99"/>
      <c r="G9" s="101"/>
    </row>
    <row r="10" spans="2:7" ht="15.75">
      <c r="B10" s="98"/>
      <c r="C10" s="99"/>
      <c r="D10" s="100" t="s">
        <v>96</v>
      </c>
      <c r="E10" s="106">
        <f>Liste!V3</f>
        <v>0</v>
      </c>
      <c r="F10" s="99"/>
      <c r="G10" s="101"/>
    </row>
    <row r="11" spans="2:7" ht="15.75">
      <c r="B11" s="98"/>
      <c r="C11" s="99"/>
      <c r="D11" s="100" t="s">
        <v>97</v>
      </c>
      <c r="E11" s="106">
        <f>Liste!W3</f>
        <v>1</v>
      </c>
      <c r="F11" s="99"/>
      <c r="G11" s="101"/>
    </row>
    <row r="12" spans="2:7" ht="15.75">
      <c r="B12" s="98"/>
      <c r="C12" s="99"/>
      <c r="D12" s="100" t="s">
        <v>98</v>
      </c>
      <c r="E12" s="106">
        <f>Liste!X3</f>
        <v>0</v>
      </c>
      <c r="F12" s="99"/>
      <c r="G12" s="101"/>
    </row>
    <row r="13" spans="2:7" ht="15.75">
      <c r="B13" s="98"/>
      <c r="C13" s="99"/>
      <c r="D13" s="100" t="s">
        <v>99</v>
      </c>
      <c r="E13" s="106">
        <f>Liste!Y3</f>
        <v>0</v>
      </c>
      <c r="F13" s="99"/>
      <c r="G13" s="101"/>
    </row>
    <row r="14" spans="2:7" ht="15.75">
      <c r="B14" s="98"/>
      <c r="C14" s="99"/>
      <c r="D14" s="100" t="s">
        <v>100</v>
      </c>
      <c r="E14" s="106">
        <f>Liste!Z3</f>
        <v>0</v>
      </c>
      <c r="F14" s="99"/>
      <c r="G14" s="101"/>
    </row>
    <row r="15" spans="2:7" ht="15.75">
      <c r="B15" s="98"/>
      <c r="C15" s="99"/>
      <c r="D15" s="99"/>
      <c r="E15" s="106"/>
      <c r="F15" s="99"/>
      <c r="G15" s="101"/>
    </row>
    <row r="16" spans="2:7" ht="18.75">
      <c r="B16" s="98"/>
      <c r="C16" s="107"/>
      <c r="D16" s="108" t="s">
        <v>94</v>
      </c>
      <c r="E16" s="109">
        <f>(E9*1000+E10*840+E11*660+E12*420+E13*250+E14*70)/E8</f>
        <v>660</v>
      </c>
      <c r="F16" s="107"/>
      <c r="G16" s="101"/>
    </row>
    <row r="17" spans="2:7" ht="16.5" thickBot="1">
      <c r="B17" s="102"/>
      <c r="C17" s="103"/>
      <c r="D17" s="103"/>
      <c r="E17" s="103"/>
      <c r="F17" s="103"/>
      <c r="G17" s="104"/>
    </row>
    <row r="18" ht="13.5" thickTop="1"/>
  </sheetData>
  <sheetProtection password="C338" sheet="1" objects="1" scenarios="1"/>
  <printOptions/>
  <pageMargins left="0.75" right="0.75" top="1" bottom="1" header="0.4921259845" footer="0.4921259845"/>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codeName="Feuil2"/>
  <dimension ref="A1:IV45"/>
  <sheetViews>
    <sheetView workbookViewId="0" topLeftCell="A1">
      <selection activeCell="A1" sqref="A1"/>
    </sheetView>
  </sheetViews>
  <sheetFormatPr defaultColWidth="11.421875" defaultRowHeight="12.75"/>
  <cols>
    <col min="1" max="1" width="3.28125" style="2" customWidth="1"/>
    <col min="2" max="2" width="5.8515625" style="2" customWidth="1"/>
    <col min="3" max="3" width="22.7109375" style="2" customWidth="1"/>
    <col min="4" max="4" width="9.57421875" style="2" customWidth="1"/>
    <col min="5" max="5" width="14.28125" style="2" customWidth="1"/>
    <col min="6" max="6" width="8.00390625" style="2" customWidth="1"/>
    <col min="7" max="7" width="7.7109375" style="2" customWidth="1"/>
    <col min="8" max="8" width="7.421875" style="2" customWidth="1"/>
    <col min="9" max="9" width="10.7109375" style="2" customWidth="1"/>
    <col min="10" max="10" width="10.7109375" style="2" hidden="1" customWidth="1"/>
    <col min="11" max="11" width="10.7109375" style="2" customWidth="1"/>
    <col min="12" max="12" width="6.57421875" style="2" customWidth="1"/>
    <col min="13" max="13" width="8.28125" style="2" customWidth="1"/>
    <col min="14" max="15" width="6.7109375" style="2" customWidth="1"/>
    <col min="16" max="16" width="8.421875" style="2" customWidth="1"/>
    <col min="17" max="17" width="5.57421875" style="2" customWidth="1"/>
    <col min="18" max="18" width="7.140625" style="2" customWidth="1"/>
    <col min="19" max="19" width="6.140625" style="60" customWidth="1"/>
    <col min="20" max="16384" width="11.421875" style="2" customWidth="1"/>
  </cols>
  <sheetData>
    <row r="1" spans="1:19" s="32" customFormat="1" ht="24.75" thickBot="1" thickTop="1">
      <c r="A1" s="29"/>
      <c r="B1" s="29"/>
      <c r="C1" s="29"/>
      <c r="D1" s="41" t="s">
        <v>68</v>
      </c>
      <c r="E1" s="42"/>
      <c r="F1" s="29"/>
      <c r="G1" s="29"/>
      <c r="H1" s="29"/>
      <c r="I1" s="29"/>
      <c r="K1" s="56"/>
      <c r="S1" s="59"/>
    </row>
    <row r="2" spans="1:9" ht="13.5" thickTop="1">
      <c r="A2" s="18"/>
      <c r="B2" s="30" t="s">
        <v>22</v>
      </c>
      <c r="C2" s="30"/>
      <c r="D2" s="30"/>
      <c r="E2" s="30"/>
      <c r="F2" s="18" t="s">
        <v>60</v>
      </c>
      <c r="G2" s="18"/>
      <c r="H2" s="18"/>
      <c r="I2" s="18"/>
    </row>
    <row r="3" spans="1:9" ht="12.75">
      <c r="A3" s="18"/>
      <c r="B3" s="18"/>
      <c r="C3" s="18"/>
      <c r="D3" s="18"/>
      <c r="E3" s="18"/>
      <c r="F3" s="31" t="s">
        <v>23</v>
      </c>
      <c r="G3" s="31"/>
      <c r="H3" s="31"/>
      <c r="I3" s="18"/>
    </row>
    <row r="4" spans="1:10" ht="12.75">
      <c r="A4" s="18"/>
      <c r="B4" s="18" t="s">
        <v>61</v>
      </c>
      <c r="C4" s="34" t="str">
        <f>B45</f>
        <v>aaaa</v>
      </c>
      <c r="D4" s="18" t="s">
        <v>62</v>
      </c>
      <c r="E4" s="34" t="str">
        <f>C45</f>
        <v>bb</v>
      </c>
      <c r="F4" s="31" t="s">
        <v>24</v>
      </c>
      <c r="G4" s="31"/>
      <c r="H4" s="31"/>
      <c r="I4" s="18"/>
      <c r="J4" s="2" t="s">
        <v>53</v>
      </c>
    </row>
    <row r="5" spans="1:10" ht="12.75">
      <c r="A5" s="18"/>
      <c r="B5" s="18" t="s">
        <v>63</v>
      </c>
      <c r="C5" s="61">
        <f ca="1">YEAR(TODAY())-YEAR(E45)</f>
        <v>81</v>
      </c>
      <c r="D5" s="18"/>
      <c r="E5" s="55"/>
      <c r="F5" s="31" t="s">
        <v>25</v>
      </c>
      <c r="G5" s="31"/>
      <c r="H5" s="31"/>
      <c r="I5" s="18"/>
      <c r="J5" s="2" t="s">
        <v>14</v>
      </c>
    </row>
    <row r="6" spans="1:10" ht="13.5" thickBot="1">
      <c r="A6" s="18"/>
      <c r="B6" s="18"/>
      <c r="C6" s="18"/>
      <c r="D6" s="18"/>
      <c r="E6" s="18"/>
      <c r="F6" s="18"/>
      <c r="G6" s="18"/>
      <c r="H6" s="18"/>
      <c r="I6" s="18"/>
      <c r="J6" s="2" t="s">
        <v>13</v>
      </c>
    </row>
    <row r="7" spans="1:9" ht="15.75" thickBot="1">
      <c r="A7" s="18"/>
      <c r="B7" s="19"/>
      <c r="C7" s="35" t="s">
        <v>26</v>
      </c>
      <c r="D7" s="20"/>
      <c r="E7" s="20"/>
      <c r="F7" s="20"/>
      <c r="G7" s="21"/>
      <c r="H7" s="22" t="s">
        <v>27</v>
      </c>
      <c r="I7" s="18"/>
    </row>
    <row r="8" spans="1:9" ht="17.25" thickBot="1" thickTop="1">
      <c r="A8" s="18"/>
      <c r="B8" s="51">
        <v>1</v>
      </c>
      <c r="C8" s="36" t="s">
        <v>12</v>
      </c>
      <c r="D8" s="23"/>
      <c r="E8" s="23"/>
      <c r="F8" s="23"/>
      <c r="G8" s="23"/>
      <c r="H8" s="43" t="str">
        <f>F45</f>
        <v>B</v>
      </c>
      <c r="I8" s="18"/>
    </row>
    <row r="9" spans="1:9" ht="17.25" thickBot="1" thickTop="1">
      <c r="A9" s="18"/>
      <c r="B9" s="52"/>
      <c r="C9" s="25" t="s">
        <v>28</v>
      </c>
      <c r="D9" s="25"/>
      <c r="E9" s="25"/>
      <c r="F9" s="25"/>
      <c r="G9" s="25"/>
      <c r="H9" s="44"/>
      <c r="I9" s="18"/>
    </row>
    <row r="10" spans="1:9" ht="17.25" thickBot="1" thickTop="1">
      <c r="A10" s="18"/>
      <c r="B10" s="51">
        <v>2</v>
      </c>
      <c r="C10" s="36" t="s">
        <v>15</v>
      </c>
      <c r="D10" s="23"/>
      <c r="E10" s="23"/>
      <c r="F10" s="23"/>
      <c r="G10" s="23"/>
      <c r="H10" s="43" t="str">
        <f>G45</f>
        <v>C</v>
      </c>
      <c r="I10" s="18"/>
    </row>
    <row r="11" spans="1:9" ht="17.25" thickBot="1" thickTop="1">
      <c r="A11" s="18"/>
      <c r="B11" s="52"/>
      <c r="C11" s="25" t="s">
        <v>29</v>
      </c>
      <c r="D11" s="25"/>
      <c r="E11" s="25"/>
      <c r="F11" s="25"/>
      <c r="G11" s="26"/>
      <c r="H11" s="45"/>
      <c r="I11" s="18"/>
    </row>
    <row r="12" spans="1:9" ht="17.25" thickBot="1" thickTop="1">
      <c r="A12" s="18"/>
      <c r="B12" s="51">
        <v>3</v>
      </c>
      <c r="C12" s="36" t="s">
        <v>30</v>
      </c>
      <c r="D12" s="23"/>
      <c r="E12" s="23"/>
      <c r="F12" s="47" t="s">
        <v>33</v>
      </c>
      <c r="G12" s="33" t="str">
        <f>H45</f>
        <v>B</v>
      </c>
      <c r="H12" s="46" t="str">
        <f>IF(G12=G13,G12,"B")</f>
        <v>B</v>
      </c>
      <c r="I12" s="18"/>
    </row>
    <row r="13" spans="1:9" ht="17.25" thickBot="1" thickTop="1">
      <c r="A13" s="18"/>
      <c r="B13" s="53"/>
      <c r="C13" s="26" t="s">
        <v>31</v>
      </c>
      <c r="D13" s="26"/>
      <c r="E13" s="26"/>
      <c r="F13" s="48" t="s">
        <v>32</v>
      </c>
      <c r="G13" s="33" t="str">
        <f>I45</f>
        <v>B</v>
      </c>
      <c r="H13" s="45"/>
      <c r="I13" s="18"/>
    </row>
    <row r="14" spans="1:9" ht="17.25" thickBot="1" thickTop="1">
      <c r="A14" s="18"/>
      <c r="B14" s="51">
        <v>4</v>
      </c>
      <c r="C14" s="36" t="s">
        <v>34</v>
      </c>
      <c r="D14" s="23"/>
      <c r="E14" s="23"/>
      <c r="F14" s="47" t="s">
        <v>33</v>
      </c>
      <c r="G14" s="33" t="str">
        <f>J45</f>
        <v>B</v>
      </c>
      <c r="H14" s="46" t="str">
        <f>IF(AND(G14=G15,G15=G16),G14,"B")</f>
        <v>B</v>
      </c>
      <c r="I14" s="18"/>
    </row>
    <row r="15" spans="1:9" ht="17.25" thickBot="1" thickTop="1">
      <c r="A15" s="18"/>
      <c r="B15" s="53"/>
      <c r="C15" s="26" t="s">
        <v>35</v>
      </c>
      <c r="D15" s="26"/>
      <c r="E15" s="26"/>
      <c r="F15" s="49" t="s">
        <v>36</v>
      </c>
      <c r="G15" s="33" t="str">
        <f>K45</f>
        <v>C</v>
      </c>
      <c r="H15" s="44"/>
      <c r="I15" s="18"/>
    </row>
    <row r="16" spans="1:9" ht="17.25" thickBot="1" thickTop="1">
      <c r="A16" s="18"/>
      <c r="B16" s="52"/>
      <c r="C16" s="25"/>
      <c r="D16" s="25"/>
      <c r="E16" s="25"/>
      <c r="F16" s="48" t="s">
        <v>32</v>
      </c>
      <c r="G16" s="33" t="str">
        <f>L45</f>
        <v>B</v>
      </c>
      <c r="H16" s="45"/>
      <c r="I16" s="18"/>
    </row>
    <row r="17" spans="1:10" ht="17.25" thickBot="1" thickTop="1">
      <c r="A17" s="18"/>
      <c r="B17" s="51">
        <v>5</v>
      </c>
      <c r="C17" s="36" t="s">
        <v>37</v>
      </c>
      <c r="D17" s="23"/>
      <c r="E17" s="23"/>
      <c r="F17" s="47" t="s">
        <v>39</v>
      </c>
      <c r="G17" s="33" t="str">
        <f>M45</f>
        <v>B</v>
      </c>
      <c r="H17" s="46" t="str">
        <f>IF(G17=G18,G17,J17)</f>
        <v>B</v>
      </c>
      <c r="I17" s="18"/>
      <c r="J17" s="2" t="str">
        <f>IF(OR(AND(G17="B",G18="C"),AND(G17="C",G18="B")),"C","B")</f>
        <v>B</v>
      </c>
    </row>
    <row r="18" spans="1:9" ht="17.25" thickBot="1" thickTop="1">
      <c r="A18" s="18"/>
      <c r="B18" s="52"/>
      <c r="C18" s="25" t="s">
        <v>38</v>
      </c>
      <c r="D18" s="25"/>
      <c r="E18" s="25"/>
      <c r="F18" s="48" t="s">
        <v>40</v>
      </c>
      <c r="G18" s="33" t="str">
        <f>N45</f>
        <v>A</v>
      </c>
      <c r="H18" s="45"/>
      <c r="I18" s="18"/>
    </row>
    <row r="19" spans="1:10" ht="17.25" thickBot="1" thickTop="1">
      <c r="A19" s="18"/>
      <c r="B19" s="51">
        <v>6</v>
      </c>
      <c r="C19" s="36" t="s">
        <v>41</v>
      </c>
      <c r="D19" s="23"/>
      <c r="E19" s="23"/>
      <c r="F19" s="47" t="s">
        <v>44</v>
      </c>
      <c r="G19" s="33" t="str">
        <f>O45</f>
        <v>C</v>
      </c>
      <c r="H19" s="46" t="str">
        <f>IF(G19=G20,G19,J19)</f>
        <v>C</v>
      </c>
      <c r="I19" s="18"/>
      <c r="J19" s="2" t="str">
        <f>IF(OR(G19="C",G20="C"),"C","B")</f>
        <v>C</v>
      </c>
    </row>
    <row r="20" spans="1:9" ht="17.25" thickBot="1" thickTop="1">
      <c r="A20" s="18"/>
      <c r="B20" s="52"/>
      <c r="C20" s="25" t="s">
        <v>42</v>
      </c>
      <c r="D20" s="25"/>
      <c r="E20" s="25"/>
      <c r="F20" s="48" t="s">
        <v>43</v>
      </c>
      <c r="G20" s="33" t="str">
        <f>P45</f>
        <v>C</v>
      </c>
      <c r="H20" s="44"/>
      <c r="I20" s="18"/>
    </row>
    <row r="21" spans="1:9" ht="17.25" thickBot="1" thickTop="1">
      <c r="A21" s="18"/>
      <c r="B21" s="51">
        <v>7</v>
      </c>
      <c r="C21" s="36" t="s">
        <v>45</v>
      </c>
      <c r="D21" s="23"/>
      <c r="E21" s="23"/>
      <c r="F21" s="23"/>
      <c r="G21" s="26"/>
      <c r="H21" s="43" t="str">
        <f>Q45</f>
        <v>B</v>
      </c>
      <c r="I21" s="18"/>
    </row>
    <row r="22" spans="1:9" ht="17.25" thickBot="1" thickTop="1">
      <c r="A22" s="18"/>
      <c r="B22" s="52"/>
      <c r="C22" s="25" t="s">
        <v>46</v>
      </c>
      <c r="D22" s="25"/>
      <c r="E22" s="25"/>
      <c r="F22" s="25"/>
      <c r="G22" s="25"/>
      <c r="H22" s="44"/>
      <c r="I22" s="18"/>
    </row>
    <row r="23" spans="1:9" ht="17.25" thickBot="1" thickTop="1">
      <c r="A23" s="18"/>
      <c r="B23" s="51">
        <v>8</v>
      </c>
      <c r="C23" s="36" t="s">
        <v>47</v>
      </c>
      <c r="D23" s="23"/>
      <c r="E23" s="23"/>
      <c r="F23" s="23"/>
      <c r="G23" s="23"/>
      <c r="H23" s="43" t="str">
        <f>R45</f>
        <v>C</v>
      </c>
      <c r="I23" s="18"/>
    </row>
    <row r="24" spans="1:9" ht="17.25" thickBot="1" thickTop="1">
      <c r="A24" s="18"/>
      <c r="B24" s="52"/>
      <c r="C24" s="25" t="s">
        <v>48</v>
      </c>
      <c r="D24" s="25"/>
      <c r="E24" s="25"/>
      <c r="F24" s="25"/>
      <c r="G24" s="25"/>
      <c r="H24" s="44"/>
      <c r="I24" s="18"/>
    </row>
    <row r="25" spans="1:9" ht="17.25" thickBot="1" thickTop="1">
      <c r="A25" s="18"/>
      <c r="B25" s="51">
        <v>9</v>
      </c>
      <c r="C25" s="36" t="s">
        <v>49</v>
      </c>
      <c r="D25" s="23"/>
      <c r="E25" s="23"/>
      <c r="F25" s="23"/>
      <c r="G25" s="23"/>
      <c r="H25" s="43"/>
      <c r="I25" s="18"/>
    </row>
    <row r="26" spans="1:9" ht="15.75" thickBot="1" thickTop="1">
      <c r="A26" s="18"/>
      <c r="B26" s="52"/>
      <c r="C26" s="25" t="s">
        <v>50</v>
      </c>
      <c r="D26" s="25"/>
      <c r="E26" s="25"/>
      <c r="F26" s="25"/>
      <c r="G26" s="25"/>
      <c r="H26" s="27"/>
      <c r="I26" s="18"/>
    </row>
    <row r="27" spans="1:9" ht="17.25" thickBot="1" thickTop="1">
      <c r="A27" s="18"/>
      <c r="B27" s="51">
        <v>10</v>
      </c>
      <c r="C27" s="36" t="s">
        <v>51</v>
      </c>
      <c r="D27" s="23"/>
      <c r="E27" s="23"/>
      <c r="F27" s="23"/>
      <c r="G27" s="23"/>
      <c r="H27" s="43"/>
      <c r="I27" s="18"/>
    </row>
    <row r="28" spans="1:9" ht="15.75" thickBot="1" thickTop="1">
      <c r="A28" s="18"/>
      <c r="B28" s="54"/>
      <c r="C28" s="25" t="s">
        <v>52</v>
      </c>
      <c r="D28" s="25"/>
      <c r="E28" s="25"/>
      <c r="F28" s="25"/>
      <c r="G28" s="25"/>
      <c r="H28" s="28"/>
      <c r="I28" s="18"/>
    </row>
    <row r="29" spans="1:9" ht="13.5" thickBot="1">
      <c r="A29" s="18"/>
      <c r="B29" s="30"/>
      <c r="C29" s="18"/>
      <c r="D29" s="18"/>
      <c r="E29" s="18"/>
      <c r="F29" s="18"/>
      <c r="G29" s="18"/>
      <c r="H29" s="18"/>
      <c r="I29" s="18"/>
    </row>
    <row r="30" spans="1:9" ht="20.25" thickBot="1" thickTop="1">
      <c r="A30" s="18"/>
      <c r="B30" s="18"/>
      <c r="C30" s="50" t="s">
        <v>64</v>
      </c>
      <c r="D30" s="62">
        <f>algorithme!C26</f>
        <v>3</v>
      </c>
      <c r="E30" s="18"/>
      <c r="F30" s="18"/>
      <c r="G30" s="18"/>
      <c r="H30" s="18"/>
      <c r="I30" s="18"/>
    </row>
    <row r="31" spans="1:9" ht="13.5" thickTop="1">
      <c r="A31" s="18"/>
      <c r="B31" s="18"/>
      <c r="C31" s="18"/>
      <c r="D31" s="18"/>
      <c r="E31" s="18"/>
      <c r="F31" s="18"/>
      <c r="G31" s="18"/>
      <c r="H31" s="18"/>
      <c r="I31" s="18"/>
    </row>
    <row r="32" spans="1:9" ht="12.75">
      <c r="A32" s="18"/>
      <c r="B32" s="18"/>
      <c r="C32" s="18"/>
      <c r="D32" s="18"/>
      <c r="E32" s="18"/>
      <c r="F32" s="18"/>
      <c r="G32" s="18"/>
      <c r="H32" s="18"/>
      <c r="I32" s="18"/>
    </row>
    <row r="33" spans="1:9" ht="12.75">
      <c r="A33" s="18"/>
      <c r="B33" s="18"/>
      <c r="C33" s="18"/>
      <c r="D33" s="18"/>
      <c r="E33" s="18"/>
      <c r="F33" s="18"/>
      <c r="G33" s="18"/>
      <c r="H33" s="18"/>
      <c r="I33" s="18"/>
    </row>
    <row r="34" spans="1:9" ht="12.75">
      <c r="A34" s="18"/>
      <c r="B34" s="18" t="s">
        <v>65</v>
      </c>
      <c r="C34" s="37">
        <f ca="1">TODAY()</f>
        <v>39126</v>
      </c>
      <c r="D34" s="18"/>
      <c r="E34" s="18"/>
      <c r="F34" s="18"/>
      <c r="G34" s="18"/>
      <c r="H34" s="18"/>
      <c r="I34" s="18"/>
    </row>
    <row r="35" spans="1:9" ht="12.75">
      <c r="A35" s="18"/>
      <c r="B35" s="18"/>
      <c r="C35" s="18"/>
      <c r="D35" s="18"/>
      <c r="E35" s="18"/>
      <c r="F35" s="18"/>
      <c r="G35" s="18"/>
      <c r="H35" s="18"/>
      <c r="I35" s="18"/>
    </row>
    <row r="36" spans="1:9" ht="12.75">
      <c r="A36" s="18"/>
      <c r="B36" s="18"/>
      <c r="C36" s="18" t="s">
        <v>67</v>
      </c>
      <c r="D36" s="18"/>
      <c r="E36" s="18"/>
      <c r="F36" s="18" t="s">
        <v>66</v>
      </c>
      <c r="G36" s="18"/>
      <c r="H36" s="18"/>
      <c r="I36" s="18"/>
    </row>
    <row r="37" spans="1:9" ht="13.5" thickBot="1">
      <c r="A37" s="18"/>
      <c r="B37" s="18"/>
      <c r="C37" s="18"/>
      <c r="D37" s="18"/>
      <c r="E37" s="18"/>
      <c r="F37" s="18"/>
      <c r="G37" s="18"/>
      <c r="H37" s="18"/>
      <c r="I37" s="18"/>
    </row>
    <row r="38" spans="1:9" ht="12.75">
      <c r="A38" s="18"/>
      <c r="B38" s="18"/>
      <c r="C38" s="38"/>
      <c r="D38" s="24"/>
      <c r="E38" s="18"/>
      <c r="F38" s="18"/>
      <c r="G38" s="18"/>
      <c r="H38" s="18"/>
      <c r="I38" s="18"/>
    </row>
    <row r="39" spans="1:9" ht="12.75">
      <c r="A39" s="18"/>
      <c r="B39" s="18"/>
      <c r="C39" s="39"/>
      <c r="D39" s="27"/>
      <c r="E39" s="18"/>
      <c r="F39" s="18"/>
      <c r="G39" s="18"/>
      <c r="H39" s="18"/>
      <c r="I39" s="18"/>
    </row>
    <row r="40" spans="1:9" ht="12.75">
      <c r="A40" s="18"/>
      <c r="B40" s="18"/>
      <c r="C40" s="39"/>
      <c r="D40" s="27"/>
      <c r="E40" s="18"/>
      <c r="F40" s="18"/>
      <c r="G40" s="18"/>
      <c r="H40" s="18"/>
      <c r="I40" s="18"/>
    </row>
    <row r="41" spans="1:9" ht="12.75">
      <c r="A41" s="18"/>
      <c r="B41" s="18"/>
      <c r="C41" s="39"/>
      <c r="D41" s="27"/>
      <c r="E41" s="18"/>
      <c r="F41" s="18"/>
      <c r="G41" s="18"/>
      <c r="H41" s="18"/>
      <c r="I41" s="18"/>
    </row>
    <row r="42" spans="1:9" ht="12.75">
      <c r="A42" s="18"/>
      <c r="B42" s="18"/>
      <c r="C42" s="39"/>
      <c r="D42" s="27"/>
      <c r="E42" s="18"/>
      <c r="F42" s="18"/>
      <c r="G42" s="18"/>
      <c r="H42" s="18"/>
      <c r="I42" s="18"/>
    </row>
    <row r="43" spans="1:9" ht="13.5" thickBot="1">
      <c r="A43" s="18"/>
      <c r="B43" s="18"/>
      <c r="C43" s="40"/>
      <c r="D43" s="28"/>
      <c r="E43" s="18"/>
      <c r="F43" s="18"/>
      <c r="G43" s="18"/>
      <c r="H43" s="18"/>
      <c r="I43" s="18"/>
    </row>
    <row r="44" spans="1:9" ht="12.75">
      <c r="A44" s="18"/>
      <c r="B44" s="18"/>
      <c r="C44" s="18"/>
      <c r="D44" s="18"/>
      <c r="E44" s="18"/>
      <c r="F44" s="18"/>
      <c r="G44" s="30" t="s">
        <v>69</v>
      </c>
      <c r="H44" s="18"/>
      <c r="I44" s="18"/>
    </row>
    <row r="45" spans="1:256" s="26" customFormat="1" ht="12.75" hidden="1">
      <c r="A45" s="64">
        <v>1</v>
      </c>
      <c r="B45" s="63" t="s">
        <v>103</v>
      </c>
      <c r="C45" s="63" t="s">
        <v>104</v>
      </c>
      <c r="D45" s="64" t="s">
        <v>88</v>
      </c>
      <c r="E45" s="65">
        <v>9660</v>
      </c>
      <c r="F45" s="64" t="s">
        <v>14</v>
      </c>
      <c r="G45" s="64" t="s">
        <v>13</v>
      </c>
      <c r="H45" s="64" t="s">
        <v>14</v>
      </c>
      <c r="I45" s="64" t="s">
        <v>14</v>
      </c>
      <c r="J45" s="64" t="s">
        <v>14</v>
      </c>
      <c r="K45" s="64" t="s">
        <v>13</v>
      </c>
      <c r="L45" s="64" t="s">
        <v>14</v>
      </c>
      <c r="M45" s="64" t="s">
        <v>14</v>
      </c>
      <c r="N45" s="64" t="s">
        <v>53</v>
      </c>
      <c r="O45" s="64" t="s">
        <v>13</v>
      </c>
      <c r="P45" s="64" t="s">
        <v>13</v>
      </c>
      <c r="Q45" s="64" t="s">
        <v>14</v>
      </c>
      <c r="R45" s="64" t="s">
        <v>13</v>
      </c>
      <c r="S45" s="58"/>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c r="IL45" s="57"/>
      <c r="IM45" s="57"/>
      <c r="IN45" s="57"/>
      <c r="IO45" s="57"/>
      <c r="IP45" s="57"/>
      <c r="IQ45" s="57"/>
      <c r="IR45" s="57"/>
      <c r="IS45" s="57"/>
      <c r="IT45" s="57"/>
      <c r="IU45" s="57"/>
      <c r="IV45" s="57"/>
    </row>
  </sheetData>
  <sheetProtection password="C4F8" sheet="1" objects="1" scenarios="1"/>
  <dataValidations count="3">
    <dataValidation type="list" allowBlank="1" showInputMessage="1" showErrorMessage="1" sqref="H8 H10 G12:G20 H27 H25 H23 H21">
      <formula1>$J$4:$J$6</formula1>
    </dataValidation>
    <dataValidation type="list" allowBlank="1" showInputMessage="1" showErrorMessage="1" sqref="F45:R45">
      <formula1>$T$1:$T$3</formula1>
    </dataValidation>
    <dataValidation type="list" allowBlank="1" showInputMessage="1" showErrorMessage="1" sqref="D45">
      <formula1>$T$5:$T$6</formula1>
    </dataValidation>
  </dataValidations>
  <printOptions/>
  <pageMargins left="0.75" right="0.75" top="1" bottom="1" header="0.4921259845" footer="0.492125984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Feuil3"/>
  <dimension ref="A1:R26"/>
  <sheetViews>
    <sheetView workbookViewId="0" topLeftCell="A1">
      <selection activeCell="A1" sqref="A1"/>
    </sheetView>
  </sheetViews>
  <sheetFormatPr defaultColWidth="11.421875" defaultRowHeight="12.75"/>
  <cols>
    <col min="1" max="1" width="13.57421875" style="5" customWidth="1"/>
    <col min="2" max="2" width="2.28125" style="5" customWidth="1"/>
    <col min="3" max="18" width="5.7109375" style="5" customWidth="1"/>
    <col min="19" max="16384" width="11.421875" style="5" customWidth="1"/>
  </cols>
  <sheetData>
    <row r="1" spans="1:2" ht="19.5" thickBot="1">
      <c r="A1" s="1" t="s">
        <v>0</v>
      </c>
      <c r="B1" s="4"/>
    </row>
    <row r="2" spans="1:18" ht="13.5" thickBot="1">
      <c r="A2" s="6" t="s">
        <v>1</v>
      </c>
      <c r="B2" s="7"/>
      <c r="C2" s="3" t="s">
        <v>2</v>
      </c>
      <c r="D2" s="4"/>
      <c r="E2" s="3" t="s">
        <v>5</v>
      </c>
      <c r="F2" s="4"/>
      <c r="G2" s="3" t="s">
        <v>6</v>
      </c>
      <c r="H2" s="4"/>
      <c r="I2" s="3" t="s">
        <v>7</v>
      </c>
      <c r="J2" s="4"/>
      <c r="K2" s="3" t="s">
        <v>8</v>
      </c>
      <c r="L2" s="4"/>
      <c r="M2" s="3" t="s">
        <v>9</v>
      </c>
      <c r="N2" s="4"/>
      <c r="O2" s="3" t="s">
        <v>10</v>
      </c>
      <c r="P2" s="4"/>
      <c r="Q2" s="3" t="s">
        <v>11</v>
      </c>
      <c r="R2" s="4"/>
    </row>
    <row r="3" spans="1:18" ht="13.5" thickBot="1">
      <c r="A3" s="8"/>
      <c r="B3" s="9"/>
      <c r="C3" s="10" t="s">
        <v>3</v>
      </c>
      <c r="D3" s="10" t="s">
        <v>4</v>
      </c>
      <c r="E3" s="10" t="s">
        <v>3</v>
      </c>
      <c r="F3" s="10" t="s">
        <v>4</v>
      </c>
      <c r="G3" s="10" t="s">
        <v>3</v>
      </c>
      <c r="H3" s="10" t="s">
        <v>4</v>
      </c>
      <c r="I3" s="10" t="s">
        <v>3</v>
      </c>
      <c r="J3" s="10" t="s">
        <v>4</v>
      </c>
      <c r="K3" s="10" t="s">
        <v>3</v>
      </c>
      <c r="L3" s="10" t="s">
        <v>4</v>
      </c>
      <c r="M3" s="10" t="s">
        <v>3</v>
      </c>
      <c r="N3" s="10" t="s">
        <v>4</v>
      </c>
      <c r="O3" s="10" t="s">
        <v>3</v>
      </c>
      <c r="P3" s="10" t="s">
        <v>4</v>
      </c>
      <c r="Q3" s="10" t="s">
        <v>3</v>
      </c>
      <c r="R3" s="10" t="s">
        <v>4</v>
      </c>
    </row>
    <row r="4" spans="1:18" ht="13.5" thickBot="1">
      <c r="A4" s="11" t="s">
        <v>12</v>
      </c>
      <c r="B4" s="10" t="s">
        <v>13</v>
      </c>
      <c r="C4" s="11">
        <v>2000</v>
      </c>
      <c r="D4" s="11">
        <f>IF(GIR!$H$8=$B$4,C4,0)</f>
        <v>0</v>
      </c>
      <c r="E4" s="11">
        <v>1500</v>
      </c>
      <c r="F4" s="11">
        <f>IF(GIR!$H$8=$B$4,E4,0)</f>
        <v>0</v>
      </c>
      <c r="G4" s="11">
        <v>0</v>
      </c>
      <c r="H4" s="11">
        <f>IF(GIR!$H$8=$B$4,G4,0)</f>
        <v>0</v>
      </c>
      <c r="I4" s="11">
        <v>0</v>
      </c>
      <c r="J4" s="11">
        <f>IF(GIR!$H$8=$B$4,I4,0)</f>
        <v>0</v>
      </c>
      <c r="K4" s="11">
        <v>400</v>
      </c>
      <c r="L4" s="11">
        <f>IF(GIR!$H$8=$B$4,K4,0)</f>
        <v>0</v>
      </c>
      <c r="M4" s="11">
        <v>200</v>
      </c>
      <c r="N4" s="11">
        <f>IF(GIR!$H$8=$B$4,M4,0)</f>
        <v>0</v>
      </c>
      <c r="O4" s="11">
        <v>150</v>
      </c>
      <c r="P4" s="11">
        <f>IF(GIR!$H$8=$B$4,O4,0)</f>
        <v>0</v>
      </c>
      <c r="Q4" s="11">
        <v>0</v>
      </c>
      <c r="R4" s="11">
        <f>IF(GIR!$H$8=$B$4,Q4,0)</f>
        <v>0</v>
      </c>
    </row>
    <row r="5" spans="1:18" ht="13.5" thickBot="1">
      <c r="A5" s="12"/>
      <c r="B5" s="10" t="s">
        <v>14</v>
      </c>
      <c r="C5" s="13">
        <v>0</v>
      </c>
      <c r="D5" s="13">
        <f>IF(GIR!$H$8=$B$5,C5,0)</f>
        <v>0</v>
      </c>
      <c r="E5" s="13">
        <v>320</v>
      </c>
      <c r="F5" s="13">
        <f>IF(GIR!$H$8=$B$5,E5,0)</f>
        <v>320</v>
      </c>
      <c r="G5" s="13">
        <v>0</v>
      </c>
      <c r="H5" s="13">
        <f>IF(GIR!$H$8=$B$5,G5,0)</f>
        <v>0</v>
      </c>
      <c r="I5" s="13">
        <v>0</v>
      </c>
      <c r="J5" s="13">
        <f>IF(GIR!$H$8=$B$5,I5,0)</f>
        <v>0</v>
      </c>
      <c r="K5" s="13">
        <v>0</v>
      </c>
      <c r="L5" s="13">
        <f>IF(GIR!$H$8=$B$5,K5,0)</f>
        <v>0</v>
      </c>
      <c r="M5" s="13">
        <v>100</v>
      </c>
      <c r="N5" s="13">
        <f>IF(GIR!$H$8=$B$5,M5,0)</f>
        <v>100</v>
      </c>
      <c r="O5" s="13">
        <v>0</v>
      </c>
      <c r="P5" s="13">
        <f>IF(GIR!$H$8=$B$5,O5,0)</f>
        <v>0</v>
      </c>
      <c r="Q5" s="13">
        <v>0</v>
      </c>
      <c r="R5" s="13">
        <f>IF(GIR!$H$8=$B$5,Q5,0)</f>
        <v>0</v>
      </c>
    </row>
    <row r="6" spans="1:18" ht="13.5" thickBot="1">
      <c r="A6" s="11" t="s">
        <v>15</v>
      </c>
      <c r="B6" s="10" t="s">
        <v>13</v>
      </c>
      <c r="C6" s="13">
        <v>1200</v>
      </c>
      <c r="D6" s="13">
        <f>IF(GIR!$H$10=$B$6,C6,0)</f>
        <v>1200</v>
      </c>
      <c r="E6" s="13">
        <v>1200</v>
      </c>
      <c r="F6" s="13">
        <f>IF(GIR!$H$10=$B$6,E6,0)</f>
        <v>1200</v>
      </c>
      <c r="G6" s="13">
        <v>0</v>
      </c>
      <c r="H6" s="13">
        <f>IF(GIR!$H$10=$B$6,G6,0)</f>
        <v>0</v>
      </c>
      <c r="I6" s="13">
        <v>0</v>
      </c>
      <c r="J6" s="13">
        <f>IF(GIR!$H$10=$B$6,I6,0)</f>
        <v>0</v>
      </c>
      <c r="K6" s="13">
        <v>400</v>
      </c>
      <c r="L6" s="13">
        <f>IF(GIR!$H$10=$B$6,K6,0)</f>
        <v>400</v>
      </c>
      <c r="M6" s="13">
        <v>200</v>
      </c>
      <c r="N6" s="13">
        <f>IF(GIR!$H$10=$B$6,M6,0)</f>
        <v>200</v>
      </c>
      <c r="O6" s="13">
        <v>150</v>
      </c>
      <c r="P6" s="13">
        <f>IF(GIR!$H$10=$B$6,O6,0)</f>
        <v>150</v>
      </c>
      <c r="Q6" s="13">
        <v>0</v>
      </c>
      <c r="R6" s="13">
        <f>IF(GIR!$H$10=$B$6,Q6,0)</f>
        <v>0</v>
      </c>
    </row>
    <row r="7" spans="1:18" ht="13.5" thickBot="1">
      <c r="A7" s="12"/>
      <c r="B7" s="10" t="s">
        <v>14</v>
      </c>
      <c r="C7" s="13">
        <v>0</v>
      </c>
      <c r="D7" s="13">
        <f>IF(GIR!$H$10=$B$7,C7,0)</f>
        <v>0</v>
      </c>
      <c r="E7" s="13">
        <v>120</v>
      </c>
      <c r="F7" s="13">
        <f>IF(GIR!$H$10=$B$7,E7,0)</f>
        <v>0</v>
      </c>
      <c r="G7" s="13">
        <v>0</v>
      </c>
      <c r="H7" s="13">
        <f>IF(GIR!$H$10=$B$7,G7,0)</f>
        <v>0</v>
      </c>
      <c r="I7" s="13">
        <v>0</v>
      </c>
      <c r="J7" s="13">
        <f>IF(GIR!$H$10=$B$7,I7,0)</f>
        <v>0</v>
      </c>
      <c r="K7" s="13">
        <v>0</v>
      </c>
      <c r="L7" s="13">
        <f>IF(GIR!$H$10=$B$7,K7,0)</f>
        <v>0</v>
      </c>
      <c r="M7" s="13">
        <v>100</v>
      </c>
      <c r="N7" s="13">
        <f>IF(GIR!$H$10=$B$7,M7,0)</f>
        <v>0</v>
      </c>
      <c r="O7" s="13">
        <v>0</v>
      </c>
      <c r="P7" s="13">
        <f>IF(GIR!$H$10=$B$7,O7,0)</f>
        <v>0</v>
      </c>
      <c r="Q7" s="13">
        <v>0</v>
      </c>
      <c r="R7" s="13">
        <f>IF(GIR!$H$10=$B$7,Q7,0)</f>
        <v>0</v>
      </c>
    </row>
    <row r="8" spans="1:18" ht="13.5" thickBot="1">
      <c r="A8" s="11" t="s">
        <v>16</v>
      </c>
      <c r="B8" s="10" t="s">
        <v>13</v>
      </c>
      <c r="C8" s="13">
        <v>40</v>
      </c>
      <c r="D8" s="13">
        <f>IF(GIR!$H$12=$B$8,C8,0)</f>
        <v>0</v>
      </c>
      <c r="E8" s="13">
        <v>40</v>
      </c>
      <c r="F8" s="13">
        <f>IF(GIR!$H$12=$B$8,E8,0)</f>
        <v>0</v>
      </c>
      <c r="G8" s="13">
        <v>40</v>
      </c>
      <c r="H8" s="13">
        <f>IF(GIR!$H$12=$B$8,G8,0)</f>
        <v>0</v>
      </c>
      <c r="I8" s="13">
        <v>0</v>
      </c>
      <c r="J8" s="13">
        <f>IF(GIR!$H$12=$B$8,I8,0)</f>
        <v>0</v>
      </c>
      <c r="K8" s="13">
        <v>400</v>
      </c>
      <c r="L8" s="13">
        <f>IF(GIR!$H$12=$B$8,K8,0)</f>
        <v>0</v>
      </c>
      <c r="M8" s="13">
        <v>500</v>
      </c>
      <c r="N8" s="13">
        <f>IF(GIR!$H$12=$B$8,M8,0)</f>
        <v>0</v>
      </c>
      <c r="O8" s="13">
        <v>300</v>
      </c>
      <c r="P8" s="13">
        <f>IF(GIR!$H$12=$B$8,O8,0)</f>
        <v>0</v>
      </c>
      <c r="Q8" s="13">
        <v>3000</v>
      </c>
      <c r="R8" s="13">
        <f>IF(GIR!$H$12=$B$8,Q8,0)</f>
        <v>0</v>
      </c>
    </row>
    <row r="9" spans="1:18" ht="13.5" thickBot="1">
      <c r="A9" s="13"/>
      <c r="B9" s="10" t="s">
        <v>14</v>
      </c>
      <c r="C9" s="13">
        <v>16</v>
      </c>
      <c r="D9" s="13">
        <f>IF(GIR!$H$12=$B$9,C9,0)</f>
        <v>16</v>
      </c>
      <c r="E9" s="13">
        <v>16</v>
      </c>
      <c r="F9" s="13">
        <f>IF(GIR!$H$12=$B$9,E9,0)</f>
        <v>16</v>
      </c>
      <c r="G9" s="13">
        <v>16</v>
      </c>
      <c r="H9" s="13">
        <f>IF(GIR!$H$12=$B$9,G9,0)</f>
        <v>16</v>
      </c>
      <c r="I9" s="13">
        <v>0</v>
      </c>
      <c r="J9" s="13">
        <f>IF(GIR!$H$12=$B$9,I9,0)</f>
        <v>0</v>
      </c>
      <c r="K9" s="13">
        <v>100</v>
      </c>
      <c r="L9" s="13">
        <f>IF(GIR!$H$12=$B$9,K9,0)</f>
        <v>100</v>
      </c>
      <c r="M9" s="13">
        <v>100</v>
      </c>
      <c r="N9" s="13">
        <f>IF(GIR!$H$12=$B$9,M9,0)</f>
        <v>100</v>
      </c>
      <c r="O9" s="13">
        <v>200</v>
      </c>
      <c r="P9" s="13">
        <f>IF(GIR!$H$12=$B$9,O9,0)</f>
        <v>200</v>
      </c>
      <c r="Q9" s="13">
        <v>2000</v>
      </c>
      <c r="R9" s="13">
        <f>IF(GIR!$H$12=$B$9,Q9,0)</f>
        <v>2000</v>
      </c>
    </row>
    <row r="10" spans="1:18" ht="13.5" thickBot="1">
      <c r="A10" s="11" t="s">
        <v>17</v>
      </c>
      <c r="B10" s="10" t="s">
        <v>13</v>
      </c>
      <c r="C10" s="13">
        <v>40</v>
      </c>
      <c r="D10" s="13">
        <f>IF(GIR!$H$14=$B$10,C10,0)</f>
        <v>0</v>
      </c>
      <c r="E10" s="13">
        <v>40</v>
      </c>
      <c r="F10" s="13">
        <f>IF(GIR!$H$14=$B$10,E10,0)</f>
        <v>0</v>
      </c>
      <c r="G10" s="13">
        <v>40</v>
      </c>
      <c r="H10" s="13">
        <f>IF(GIR!$H$14=$B$10,G10,0)</f>
        <v>0</v>
      </c>
      <c r="I10" s="13">
        <v>0</v>
      </c>
      <c r="J10" s="13">
        <f>IF(GIR!$H$14=$B$10,I10,0)</f>
        <v>0</v>
      </c>
      <c r="K10" s="13">
        <v>400</v>
      </c>
      <c r="L10" s="13">
        <f>IF(GIR!$H$14=$B$10,K10,0)</f>
        <v>0</v>
      </c>
      <c r="M10" s="13">
        <v>500</v>
      </c>
      <c r="N10" s="13">
        <f>IF(GIR!$H$14=$B$10,M10,0)</f>
        <v>0</v>
      </c>
      <c r="O10" s="13">
        <v>300</v>
      </c>
      <c r="P10" s="13">
        <f>IF(GIR!$H$14=$B$10,O10,0)</f>
        <v>0</v>
      </c>
      <c r="Q10" s="13">
        <v>3000</v>
      </c>
      <c r="R10" s="13">
        <f>IF(GIR!$H$14=$B$10,Q10,0)</f>
        <v>0</v>
      </c>
    </row>
    <row r="11" spans="1:18" ht="13.5" thickBot="1">
      <c r="A11" s="12"/>
      <c r="B11" s="10" t="s">
        <v>14</v>
      </c>
      <c r="C11" s="13">
        <v>16</v>
      </c>
      <c r="D11" s="13">
        <f>IF(GIR!$H$14=$B$11,C11,0)</f>
        <v>16</v>
      </c>
      <c r="E11" s="13">
        <v>16</v>
      </c>
      <c r="F11" s="13">
        <f>IF(GIR!$H$14=$B$11,E11,0)</f>
        <v>16</v>
      </c>
      <c r="G11" s="13">
        <v>16</v>
      </c>
      <c r="H11" s="13">
        <f>IF(GIR!$H$14=$B$11,G11,0)</f>
        <v>16</v>
      </c>
      <c r="I11" s="13">
        <v>0</v>
      </c>
      <c r="J11" s="13">
        <f>IF(GIR!$H$14=$B$11,I11,0)</f>
        <v>0</v>
      </c>
      <c r="K11" s="13">
        <v>100</v>
      </c>
      <c r="L11" s="13">
        <f>IF(GIR!$H$14=$B$11,K11,0)</f>
        <v>100</v>
      </c>
      <c r="M11" s="13">
        <v>100</v>
      </c>
      <c r="N11" s="13">
        <f>IF(GIR!$H$14=$B$11,M11,0)</f>
        <v>100</v>
      </c>
      <c r="O11" s="13">
        <v>200</v>
      </c>
      <c r="P11" s="13">
        <f>IF(GIR!$H$14=$B$11,O11,0)</f>
        <v>200</v>
      </c>
      <c r="Q11" s="13">
        <v>2000</v>
      </c>
      <c r="R11" s="13">
        <f>IF(GIR!$H$14=$B$11,Q11,0)</f>
        <v>2000</v>
      </c>
    </row>
    <row r="12" spans="1:18" ht="13.5" thickBot="1">
      <c r="A12" s="11" t="s">
        <v>18</v>
      </c>
      <c r="B12" s="10" t="s">
        <v>13</v>
      </c>
      <c r="C12" s="13">
        <v>60</v>
      </c>
      <c r="D12" s="13">
        <f>IF(GIR!$H$17=$B$12,C12,0)</f>
        <v>0</v>
      </c>
      <c r="E12" s="13">
        <v>60</v>
      </c>
      <c r="F12" s="13">
        <f>IF(GIR!$H$17=$B$12,E12,0)</f>
        <v>0</v>
      </c>
      <c r="G12" s="13">
        <v>60</v>
      </c>
      <c r="H12" s="13">
        <f>IF(GIR!$H$17=$B$12,G12,0)</f>
        <v>0</v>
      </c>
      <c r="I12" s="13">
        <v>2000</v>
      </c>
      <c r="J12" s="13">
        <f>IF(GIR!$H$17=$B$12,I12,0)</f>
        <v>0</v>
      </c>
      <c r="K12" s="13">
        <v>400</v>
      </c>
      <c r="L12" s="13">
        <f>IF(GIR!$H$17=$B$12,K12,0)</f>
        <v>0</v>
      </c>
      <c r="M12" s="13">
        <v>500</v>
      </c>
      <c r="N12" s="13">
        <f>IF(GIR!$H$17=$B$12,M12,0)</f>
        <v>0</v>
      </c>
      <c r="O12" s="13">
        <v>500</v>
      </c>
      <c r="P12" s="13">
        <f>IF(GIR!$H$17=$B$12,O12,0)</f>
        <v>0</v>
      </c>
      <c r="Q12" s="13">
        <v>3000</v>
      </c>
      <c r="R12" s="13">
        <f>IF(GIR!$H$17=$B$12,Q12,0)</f>
        <v>0</v>
      </c>
    </row>
    <row r="13" spans="1:18" ht="13.5" thickBot="1">
      <c r="A13" s="12"/>
      <c r="B13" s="10" t="s">
        <v>14</v>
      </c>
      <c r="C13" s="13">
        <v>20</v>
      </c>
      <c r="D13" s="13">
        <f>IF(GIR!$H$17=$B$13,C13,0)</f>
        <v>20</v>
      </c>
      <c r="E13" s="13">
        <v>0</v>
      </c>
      <c r="F13" s="13">
        <f>IF(GIR!$H$17=$B$13,E13,0)</f>
        <v>0</v>
      </c>
      <c r="G13" s="13">
        <v>20</v>
      </c>
      <c r="H13" s="13">
        <f>IF(GIR!$H$17=$B$13,G13,0)</f>
        <v>20</v>
      </c>
      <c r="I13" s="13">
        <v>200</v>
      </c>
      <c r="J13" s="13">
        <f>IF(GIR!$H$17=$B$13,I13,0)</f>
        <v>200</v>
      </c>
      <c r="K13" s="13">
        <v>100</v>
      </c>
      <c r="L13" s="13">
        <f>IF(GIR!$H$17=$B$13,K13,0)</f>
        <v>100</v>
      </c>
      <c r="M13" s="13">
        <v>100</v>
      </c>
      <c r="N13" s="13">
        <f>IF(GIR!$H$17=$B$13,M13,0)</f>
        <v>100</v>
      </c>
      <c r="O13" s="13">
        <v>200</v>
      </c>
      <c r="P13" s="13">
        <f>IF(GIR!$H$17=$B$13,O13,0)</f>
        <v>200</v>
      </c>
      <c r="Q13" s="13">
        <v>2000</v>
      </c>
      <c r="R13" s="13">
        <f>IF(GIR!$H$17=$B$13,Q13,0)</f>
        <v>2000</v>
      </c>
    </row>
    <row r="14" spans="1:18" ht="13.5" thickBot="1">
      <c r="A14" s="11" t="s">
        <v>19</v>
      </c>
      <c r="B14" s="10" t="s">
        <v>13</v>
      </c>
      <c r="C14" s="13">
        <v>100</v>
      </c>
      <c r="D14" s="13">
        <f>IF(GIR!$H$19=$B$14,C14,0)</f>
        <v>100</v>
      </c>
      <c r="E14" s="13">
        <v>100</v>
      </c>
      <c r="F14" s="13">
        <f>IF(GIR!$H$19=$B$14,E14,0)</f>
        <v>100</v>
      </c>
      <c r="G14" s="13">
        <v>160</v>
      </c>
      <c r="H14" s="13">
        <f>IF(GIR!$H$19=$B$14,G14,0)</f>
        <v>160</v>
      </c>
      <c r="I14" s="13">
        <v>400</v>
      </c>
      <c r="J14" s="13">
        <f>IF(GIR!$H$19=$B$14,I14,0)</f>
        <v>400</v>
      </c>
      <c r="K14" s="13">
        <v>800</v>
      </c>
      <c r="L14" s="13">
        <f>IF(GIR!$H$19=$B$14,K14,0)</f>
        <v>800</v>
      </c>
      <c r="M14" s="13">
        <v>500</v>
      </c>
      <c r="N14" s="13">
        <f>IF(GIR!$H$19=$B$14,M14,0)</f>
        <v>500</v>
      </c>
      <c r="O14" s="13">
        <v>500</v>
      </c>
      <c r="P14" s="13">
        <f>IF(GIR!$H$19=$B$14,O14,0)</f>
        <v>500</v>
      </c>
      <c r="Q14" s="13">
        <v>3000</v>
      </c>
      <c r="R14" s="13">
        <f>IF(GIR!$H$19=$B$14,Q14,0)</f>
        <v>3000</v>
      </c>
    </row>
    <row r="15" spans="1:18" ht="13.5" thickBot="1">
      <c r="A15" s="12"/>
      <c r="B15" s="10" t="s">
        <v>14</v>
      </c>
      <c r="C15" s="13">
        <v>16</v>
      </c>
      <c r="D15" s="13">
        <f>IF(GIR!$H$19=$B$15,C15,0)</f>
        <v>0</v>
      </c>
      <c r="E15" s="13">
        <v>16</v>
      </c>
      <c r="F15" s="13">
        <f>IF(GIR!$H$19=$B$15,E15,0)</f>
        <v>0</v>
      </c>
      <c r="G15" s="13">
        <v>20</v>
      </c>
      <c r="H15" s="13">
        <f>IF(GIR!$H$19=$B$15,G15,0)</f>
        <v>0</v>
      </c>
      <c r="I15" s="13">
        <v>200</v>
      </c>
      <c r="J15" s="13">
        <f>IF(GIR!$H$19=$B$15,I15,0)</f>
        <v>0</v>
      </c>
      <c r="K15" s="13">
        <v>100</v>
      </c>
      <c r="L15" s="13">
        <f>IF(GIR!$H$19=$B$15,K15,0)</f>
        <v>0</v>
      </c>
      <c r="M15" s="13">
        <v>100</v>
      </c>
      <c r="N15" s="13">
        <f>IF(GIR!$H$19=$B$15,M15,0)</f>
        <v>0</v>
      </c>
      <c r="O15" s="13">
        <v>200</v>
      </c>
      <c r="P15" s="13">
        <f>IF(GIR!$H$19=$B$15,O15,0)</f>
        <v>0</v>
      </c>
      <c r="Q15" s="13">
        <v>2000</v>
      </c>
      <c r="R15" s="13">
        <f>IF(GIR!$H$19=$B$15,Q15,0)</f>
        <v>0</v>
      </c>
    </row>
    <row r="16" spans="1:18" ht="13.5" thickBot="1">
      <c r="A16" s="11" t="s">
        <v>20</v>
      </c>
      <c r="B16" s="10" t="s">
        <v>13</v>
      </c>
      <c r="C16" s="13">
        <v>800</v>
      </c>
      <c r="D16" s="13">
        <f>IF(GIR!$H$21=$B$16,C16,0)</f>
        <v>0</v>
      </c>
      <c r="E16" s="13">
        <v>800</v>
      </c>
      <c r="F16" s="13">
        <f>IF(GIR!$H$21=$B$16,E16,0)</f>
        <v>0</v>
      </c>
      <c r="G16" s="13">
        <v>1000</v>
      </c>
      <c r="H16" s="13">
        <f>IF(GIR!$H$21=$B$16,G16,0)</f>
        <v>0</v>
      </c>
      <c r="I16" s="13">
        <v>2000</v>
      </c>
      <c r="J16" s="13">
        <f>IF(GIR!$H$21=$B$16,I16,0)</f>
        <v>0</v>
      </c>
      <c r="K16" s="13">
        <v>800</v>
      </c>
      <c r="L16" s="13">
        <f>IF(GIR!$H$21=$B$16,K16,0)</f>
        <v>0</v>
      </c>
      <c r="M16" s="13">
        <v>500</v>
      </c>
      <c r="N16" s="13">
        <f>IF(GIR!$H$21=$B$16,M16,0)</f>
        <v>0</v>
      </c>
      <c r="O16" s="13">
        <v>400</v>
      </c>
      <c r="P16" s="13">
        <f>IF(GIR!$H$21=$B$16,O16,0)</f>
        <v>0</v>
      </c>
      <c r="Q16" s="13">
        <v>1000</v>
      </c>
      <c r="R16" s="13">
        <f>IF(GIR!$H$21=$B$16,Q16,0)</f>
        <v>0</v>
      </c>
    </row>
    <row r="17" spans="1:18" ht="13.5" thickBot="1">
      <c r="A17" s="12"/>
      <c r="B17" s="10" t="s">
        <v>14</v>
      </c>
      <c r="C17" s="13">
        <v>120</v>
      </c>
      <c r="D17" s="13">
        <f>IF(GIR!$H$21=$B$17,C17,0)</f>
        <v>120</v>
      </c>
      <c r="E17" s="13">
        <v>120</v>
      </c>
      <c r="F17" s="13">
        <f>IF(GIR!$H$21=$B$17,E17,0)</f>
        <v>120</v>
      </c>
      <c r="G17" s="13">
        <v>200</v>
      </c>
      <c r="H17" s="13">
        <f>IF(GIR!$H$21=$B$17,G17,0)</f>
        <v>200</v>
      </c>
      <c r="I17" s="13">
        <v>200</v>
      </c>
      <c r="J17" s="13">
        <f>IF(GIR!$H$21=$B$17,I17,0)</f>
        <v>200</v>
      </c>
      <c r="K17" s="13">
        <v>100</v>
      </c>
      <c r="L17" s="13">
        <f>IF(GIR!$H$21=$B$17,K17,0)</f>
        <v>100</v>
      </c>
      <c r="M17" s="13">
        <v>100</v>
      </c>
      <c r="N17" s="13">
        <f>IF(GIR!$H$21=$B$17,M17,0)</f>
        <v>100</v>
      </c>
      <c r="O17" s="13">
        <v>200</v>
      </c>
      <c r="P17" s="13">
        <f>IF(GIR!$H$21=$B$17,O17,0)</f>
        <v>200</v>
      </c>
      <c r="Q17" s="13">
        <v>2000</v>
      </c>
      <c r="R17" s="13">
        <f>IF(GIR!$H$21=$B$17,Q17,0)</f>
        <v>2000</v>
      </c>
    </row>
    <row r="18" spans="1:18" ht="13.5" thickBot="1">
      <c r="A18" s="11" t="s">
        <v>57</v>
      </c>
      <c r="B18" s="10" t="s">
        <v>13</v>
      </c>
      <c r="C18" s="13">
        <v>200</v>
      </c>
      <c r="D18" s="13">
        <f>IF(GIR!$H$23=$B$18,C18,0)</f>
        <v>200</v>
      </c>
      <c r="E18" s="13">
        <v>-80</v>
      </c>
      <c r="F18" s="13">
        <f>IF(GIR!$H$23=$B$18,E18,0)</f>
        <v>-80</v>
      </c>
      <c r="G18" s="13">
        <v>400</v>
      </c>
      <c r="H18" s="13">
        <f>IF(GIR!$H$23=$B$18,G18,0)</f>
        <v>400</v>
      </c>
      <c r="I18" s="13">
        <v>200</v>
      </c>
      <c r="J18" s="13">
        <f>IF(GIR!$H$23=$B$18,I18,0)</f>
        <v>200</v>
      </c>
      <c r="K18" s="13">
        <v>200</v>
      </c>
      <c r="L18" s="13">
        <f>IF(GIR!$H$23=$B$18,K18,0)</f>
        <v>200</v>
      </c>
      <c r="M18" s="13">
        <v>200</v>
      </c>
      <c r="N18" s="13">
        <f>IF(GIR!$H$23=$B$18,M18,0)</f>
        <v>200</v>
      </c>
      <c r="O18" s="13">
        <v>200</v>
      </c>
      <c r="P18" s="13">
        <f>IF(GIR!$H$23=$B$18,O18,0)</f>
        <v>200</v>
      </c>
      <c r="Q18" s="13">
        <v>1000</v>
      </c>
      <c r="R18" s="13">
        <f>IF(GIR!$H$23=$B$18,Q18,0)</f>
        <v>1000</v>
      </c>
    </row>
    <row r="19" spans="1:18" ht="13.5" thickBot="1">
      <c r="A19" s="12" t="s">
        <v>58</v>
      </c>
      <c r="B19" s="10" t="s">
        <v>14</v>
      </c>
      <c r="C19" s="13">
        <v>32</v>
      </c>
      <c r="D19" s="13">
        <f>IF(GIR!$H$23=$B$19,C19,0)</f>
        <v>0</v>
      </c>
      <c r="E19" s="13">
        <v>-40</v>
      </c>
      <c r="F19" s="13">
        <f>IF(GIR!$H$23=$B$19,E19,0)</f>
        <v>0</v>
      </c>
      <c r="G19" s="13">
        <v>40</v>
      </c>
      <c r="H19" s="13">
        <f>IF(GIR!$H$23=$B$19,G19,0)</f>
        <v>0</v>
      </c>
      <c r="I19" s="13">
        <v>0</v>
      </c>
      <c r="J19" s="13">
        <f>IF(GIR!$H$23=$B$19,I19,0)</f>
        <v>0</v>
      </c>
      <c r="K19" s="13">
        <v>0</v>
      </c>
      <c r="L19" s="13">
        <f>IF(GIR!$H$23=$B$19,K19,0)</f>
        <v>0</v>
      </c>
      <c r="M19" s="13">
        <v>0</v>
      </c>
      <c r="N19" s="13">
        <f>IF(GIR!$H$23=$B$19,M19,0)</f>
        <v>0</v>
      </c>
      <c r="O19" s="13">
        <v>100</v>
      </c>
      <c r="P19" s="13">
        <f>IF(GIR!$H$23=$B$19,O19,0)</f>
        <v>0</v>
      </c>
      <c r="Q19" s="13">
        <v>1000</v>
      </c>
      <c r="R19" s="13">
        <f>IF(GIR!$H$23=$B$19,Q19,0)</f>
        <v>0</v>
      </c>
    </row>
    <row r="20" spans="1:18" ht="13.5" thickBot="1">
      <c r="A20" s="11" t="s">
        <v>57</v>
      </c>
      <c r="B20" s="10" t="s">
        <v>13</v>
      </c>
      <c r="C20" s="13">
        <v>0</v>
      </c>
      <c r="D20" s="13">
        <f>IF(GIR!$H$25=$B$20,C20,0)</f>
        <v>0</v>
      </c>
      <c r="E20" s="13">
        <v>0</v>
      </c>
      <c r="F20" s="13">
        <f>IF(GIR!$H$25=$B$20,E20,0)</f>
        <v>0</v>
      </c>
      <c r="G20" s="13">
        <v>0</v>
      </c>
      <c r="H20" s="13">
        <f>IF(GIR!$H$25=$B$20,G20,0)</f>
        <v>0</v>
      </c>
      <c r="I20" s="13">
        <v>0</v>
      </c>
      <c r="J20" s="13">
        <f>IF(GIR!$H$25=$B$20,I20,0)</f>
        <v>0</v>
      </c>
      <c r="K20" s="13">
        <v>0</v>
      </c>
      <c r="L20" s="13">
        <f>IF(GIR!$H$25=$B$20,K20,0)</f>
        <v>0</v>
      </c>
      <c r="M20" s="13">
        <v>0</v>
      </c>
      <c r="N20" s="13">
        <f>IF(GIR!$H$25=$B$20,M20,0)</f>
        <v>0</v>
      </c>
      <c r="O20" s="13">
        <v>0</v>
      </c>
      <c r="P20" s="13">
        <f>IF(GIR!$H$25=$B$20,O20,0)</f>
        <v>0</v>
      </c>
      <c r="Q20" s="13">
        <v>0</v>
      </c>
      <c r="R20" s="13">
        <f>IF(GIR!$H$25=$B$20,Q20,0)</f>
        <v>0</v>
      </c>
    </row>
    <row r="21" spans="1:18" ht="13.5" thickBot="1">
      <c r="A21" s="12" t="s">
        <v>59</v>
      </c>
      <c r="B21" s="10" t="s">
        <v>14</v>
      </c>
      <c r="C21" s="13">
        <v>0</v>
      </c>
      <c r="D21" s="13">
        <f>IF(GIR!$H$25=$B$21,C21,0)</f>
        <v>0</v>
      </c>
      <c r="E21" s="13">
        <v>0</v>
      </c>
      <c r="F21" s="13">
        <f>IF(GIR!$H$25=$B$21,E21,0)</f>
        <v>0</v>
      </c>
      <c r="G21" s="13">
        <v>0</v>
      </c>
      <c r="H21" s="13">
        <f>IF(GIR!$H$25=$B$21,G21,0)</f>
        <v>0</v>
      </c>
      <c r="I21" s="13">
        <v>0</v>
      </c>
      <c r="J21" s="13">
        <f>IF(GIR!$H$25=$B$21,I21,0)</f>
        <v>0</v>
      </c>
      <c r="K21" s="13">
        <v>0</v>
      </c>
      <c r="L21" s="13">
        <f>IF(GIR!$H$25=$B$21,K21,0)</f>
        <v>0</v>
      </c>
      <c r="M21" s="13">
        <v>0</v>
      </c>
      <c r="N21" s="13">
        <f>IF(GIR!$H$25=$B$21,M21,0)</f>
        <v>0</v>
      </c>
      <c r="O21" s="13">
        <v>0</v>
      </c>
      <c r="P21" s="13">
        <f>IF(GIR!$H$25=$B$21,O21,0)</f>
        <v>0</v>
      </c>
      <c r="Q21" s="13">
        <v>0</v>
      </c>
      <c r="R21" s="13">
        <f>IF(GIR!$H$25=$B$21,Q21,0)</f>
        <v>0</v>
      </c>
    </row>
    <row r="22" spans="1:18" ht="13.5" thickBot="1">
      <c r="A22" s="11" t="s">
        <v>21</v>
      </c>
      <c r="B22" s="10" t="s">
        <v>13</v>
      </c>
      <c r="C22" s="13">
        <v>0</v>
      </c>
      <c r="D22" s="13">
        <f>IF(GIR!$H$27=$B$22,C22,0)</f>
        <v>0</v>
      </c>
      <c r="E22" s="13">
        <v>0</v>
      </c>
      <c r="F22" s="13">
        <f>IF(GIR!$H$27=$B$22,E22,0)</f>
        <v>0</v>
      </c>
      <c r="G22" s="13">
        <v>0</v>
      </c>
      <c r="H22" s="13">
        <f>IF(GIR!$H$27=$B$22,G22,0)</f>
        <v>0</v>
      </c>
      <c r="I22" s="13">
        <v>0</v>
      </c>
      <c r="J22" s="13">
        <f>IF(GIR!$H$27=$B$22,I22,0)</f>
        <v>0</v>
      </c>
      <c r="K22" s="13">
        <v>0</v>
      </c>
      <c r="L22" s="13">
        <f>IF(GIR!$H$27=$B$22,K22,0)</f>
        <v>0</v>
      </c>
      <c r="M22" s="13">
        <v>0</v>
      </c>
      <c r="N22" s="13">
        <f>IF(GIR!$H$27=$B$22,M22,0)</f>
        <v>0</v>
      </c>
      <c r="O22" s="13">
        <v>0</v>
      </c>
      <c r="P22" s="13">
        <f>IF(GIR!$H$27=$B$22,O22,0)</f>
        <v>0</v>
      </c>
      <c r="Q22" s="13">
        <v>0</v>
      </c>
      <c r="R22" s="13">
        <f>IF(GIR!$H$27=$B$22,Q22,0)</f>
        <v>0</v>
      </c>
    </row>
    <row r="23" spans="1:18" ht="13.5" thickBot="1">
      <c r="A23" s="12"/>
      <c r="B23" s="10" t="s">
        <v>14</v>
      </c>
      <c r="C23" s="12">
        <v>0</v>
      </c>
      <c r="D23" s="12">
        <f>IF(GIR!$H$27=$B$23,C23,0)</f>
        <v>0</v>
      </c>
      <c r="E23" s="12">
        <v>0</v>
      </c>
      <c r="F23" s="12">
        <f>IF(GIR!$H$27=$B$23,E23,0)</f>
        <v>0</v>
      </c>
      <c r="G23" s="12">
        <v>0</v>
      </c>
      <c r="H23" s="12">
        <f>IF(GIR!$H$27=$B$23,G23,0)</f>
        <v>0</v>
      </c>
      <c r="I23" s="12">
        <v>0</v>
      </c>
      <c r="J23" s="12">
        <f>IF(GIR!$H$27=$B$23,I23,0)</f>
        <v>0</v>
      </c>
      <c r="K23" s="12">
        <v>0</v>
      </c>
      <c r="L23" s="12">
        <f>IF(GIR!$H$27=$B$23,K23,0)</f>
        <v>0</v>
      </c>
      <c r="M23" s="12">
        <v>0</v>
      </c>
      <c r="N23" s="12">
        <f>IF(GIR!$H$27=$B$23,M23,0)</f>
        <v>0</v>
      </c>
      <c r="O23" s="12">
        <v>0</v>
      </c>
      <c r="P23" s="12">
        <f>IF(GIR!$H$27=$B$23,O23,0)</f>
        <v>0</v>
      </c>
      <c r="Q23" s="12">
        <v>0</v>
      </c>
      <c r="R23" s="12">
        <f>IF(GIR!$H$27=$B$23,Q23,0)</f>
        <v>0</v>
      </c>
    </row>
    <row r="24" spans="1:18" ht="13.5" thickBot="1">
      <c r="A24" s="3" t="s">
        <v>54</v>
      </c>
      <c r="B24" s="14"/>
      <c r="C24" s="15"/>
      <c r="D24" s="14">
        <f>SUM(D4:D23)</f>
        <v>1672</v>
      </c>
      <c r="E24" s="14"/>
      <c r="F24" s="14">
        <f>SUM(F4:F23)</f>
        <v>1692</v>
      </c>
      <c r="G24" s="14"/>
      <c r="H24" s="14">
        <f>SUM(H4:H23)</f>
        <v>812</v>
      </c>
      <c r="I24" s="14"/>
      <c r="J24" s="14">
        <f>SUM(J4:J23)</f>
        <v>1000</v>
      </c>
      <c r="K24" s="14"/>
      <c r="L24" s="14">
        <f>SUM(L4:L23)</f>
        <v>1800</v>
      </c>
      <c r="M24" s="14"/>
      <c r="N24" s="14">
        <f>SUM(N4:N23)</f>
        <v>1400</v>
      </c>
      <c r="O24" s="14"/>
      <c r="P24" s="14">
        <f>SUM(P4:P23)</f>
        <v>1650</v>
      </c>
      <c r="Q24" s="14"/>
      <c r="R24" s="4">
        <f>SUM(R4:R23)</f>
        <v>12000</v>
      </c>
    </row>
    <row r="25" spans="1:16" ht="14.25" thickBot="1" thickTop="1">
      <c r="A25" s="3" t="s">
        <v>55</v>
      </c>
      <c r="B25" s="14"/>
      <c r="C25" s="16">
        <f>IF(D24&gt;=4380,1,D25)</f>
        <v>8</v>
      </c>
      <c r="D25" s="14">
        <f>IF(D24&gt;=4140,2,E25)</f>
        <v>8</v>
      </c>
      <c r="E25" s="14">
        <f>IF(D24&gt;=3390,3,F25)</f>
        <v>8</v>
      </c>
      <c r="F25" s="14">
        <f>IF(F24&gt;=2016,4,G25)</f>
        <v>8</v>
      </c>
      <c r="G25" s="14">
        <f>IF(H24&gt;=1700,5,H25)</f>
        <v>8</v>
      </c>
      <c r="H25" s="14">
        <f>IF(H24&gt;=1432,6,I25)</f>
        <v>8</v>
      </c>
      <c r="I25" s="14">
        <f>IF(J24&gt;=2400,7,J25)</f>
        <v>8</v>
      </c>
      <c r="J25" s="14">
        <f>IF(L24&gt;=1200,8,K25)</f>
        <v>8</v>
      </c>
      <c r="K25" s="14">
        <f>IF(N24&gt;=800,9,L25)</f>
        <v>9</v>
      </c>
      <c r="L25" s="14">
        <f>IF(P24&gt;=650,10,M25)</f>
        <v>10</v>
      </c>
      <c r="M25" s="14">
        <f>IF($R$24&gt;=4000,11,N25)</f>
        <v>11</v>
      </c>
      <c r="N25" s="14">
        <f>IF($R$24&gt;=2000,12,O25)</f>
        <v>12</v>
      </c>
      <c r="O25" s="14">
        <f>IF($R$24&lt;2000,13,P25)</f>
        <v>0</v>
      </c>
      <c r="P25" s="4">
        <v>0</v>
      </c>
    </row>
    <row r="26" spans="1:9" ht="16.5" thickBot="1" thickTop="1">
      <c r="A26" s="3" t="s">
        <v>56</v>
      </c>
      <c r="B26" s="14"/>
      <c r="C26" s="17">
        <f>IF($C$25=1,1,D26)</f>
        <v>3</v>
      </c>
      <c r="D26" s="14">
        <f>IF(AND($C$25&gt;=2,$C$25&lt;=7),2,E26)</f>
        <v>3</v>
      </c>
      <c r="E26" s="14">
        <f>IF(OR($C$25=8,$C$25=9),3,F26)</f>
        <v>3</v>
      </c>
      <c r="F26" s="14">
        <f>IF(OR($C$25=10,$C$25=11),4,G26)</f>
        <v>0</v>
      </c>
      <c r="G26" s="14">
        <f>IF($C$25=12,5,H26)</f>
        <v>0</v>
      </c>
      <c r="H26" s="14">
        <f>IF($C$25=13,6,I26)</f>
        <v>0</v>
      </c>
      <c r="I26" s="4">
        <v>0</v>
      </c>
    </row>
  </sheetData>
  <sheetProtection password="C338" sheet="1" objects="1" scenarios="1"/>
  <printOptions/>
  <pageMargins left="0.75" right="0.75" top="1" bottom="1"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René JARROUSSE</dc:creator>
  <cp:keywords/>
  <dc:description/>
  <cp:lastModifiedBy>René Jarrousse</cp:lastModifiedBy>
  <cp:lastPrinted>2007-01-24T21:34:46Z</cp:lastPrinted>
  <dcterms:created xsi:type="dcterms:W3CDTF">2004-06-22T06:49:40Z</dcterms:created>
  <dcterms:modified xsi:type="dcterms:W3CDTF">2007-02-13T15:36:29Z</dcterms:modified>
  <cp:category/>
  <cp:version/>
  <cp:contentType/>
  <cp:contentStatus/>
</cp:coreProperties>
</file>